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D:\_Work_Files\__Web_Design\___Monad\__commercial_Aug2010_php\the_fund\"/>
    </mc:Choice>
  </mc:AlternateContent>
  <xr:revisionPtr revIDLastSave="0" documentId="8_{4CC29A78-F366-4DD1-B692-32B027E71772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9" i="1" l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E127" i="1"/>
  <c r="F127" i="1" s="1"/>
  <c r="E117" i="1"/>
  <c r="F117" i="1" s="1"/>
  <c r="H117" i="1" s="1"/>
  <c r="E114" i="1"/>
  <c r="F114" i="1" s="1"/>
  <c r="J108" i="1"/>
  <c r="D108" i="1"/>
  <c r="E108" i="1" s="1"/>
  <c r="F108" i="1" s="1"/>
  <c r="J103" i="1"/>
  <c r="J104" i="1" s="1"/>
  <c r="J105" i="1" s="1"/>
  <c r="J106" i="1" s="1"/>
  <c r="J107" i="1" s="1"/>
  <c r="J102" i="1"/>
  <c r="D102" i="1"/>
  <c r="E102" i="1" s="1"/>
  <c r="F102" i="1" s="1"/>
  <c r="J101" i="1"/>
  <c r="J100" i="1"/>
  <c r="D89" i="1"/>
  <c r="E89" i="1" s="1"/>
  <c r="F89" i="1" s="1"/>
  <c r="D86" i="1"/>
  <c r="E86" i="1" s="1"/>
  <c r="D30" i="1"/>
  <c r="E30" i="1" s="1"/>
  <c r="F30" i="1" s="1"/>
  <c r="D83" i="1"/>
  <c r="E83" i="1" s="1"/>
  <c r="F83" i="1" s="1"/>
  <c r="D79" i="1"/>
  <c r="E79" i="1" s="1"/>
  <c r="F79" i="1" s="1"/>
  <c r="D75" i="1"/>
  <c r="E75" i="1" s="1"/>
  <c r="F75" i="1" s="1"/>
  <c r="D73" i="1"/>
  <c r="E73" i="1" s="1"/>
  <c r="F73" i="1" s="1"/>
  <c r="D74" i="1"/>
  <c r="E74" i="1" s="1"/>
  <c r="F74" i="1" s="1"/>
  <c r="D70" i="1"/>
  <c r="E70" i="1" s="1"/>
  <c r="F70" i="1" s="1"/>
  <c r="D67" i="1"/>
  <c r="E67" i="1" s="1"/>
  <c r="F67" i="1" s="1"/>
  <c r="D53" i="1"/>
  <c r="E53" i="1" s="1"/>
  <c r="F53" i="1" s="1"/>
  <c r="D52" i="1"/>
  <c r="E52" i="1" s="1"/>
  <c r="F52" i="1" s="1"/>
  <c r="D51" i="1"/>
  <c r="E51" i="1" s="1"/>
  <c r="F51" i="1" s="1"/>
  <c r="D50" i="1"/>
  <c r="E50" i="1" s="1"/>
  <c r="F50" i="1" s="1"/>
  <c r="D47" i="1"/>
  <c r="E47" i="1" s="1"/>
  <c r="F47" i="1" s="1"/>
  <c r="D43" i="1"/>
  <c r="E43" i="1" s="1"/>
  <c r="F43" i="1" s="1"/>
  <c r="D32" i="1"/>
  <c r="E32" i="1" s="1"/>
  <c r="F32" i="1" s="1"/>
  <c r="J29" i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E3" i="1"/>
  <c r="E4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E5" i="1"/>
  <c r="E6" i="1"/>
  <c r="E7" i="1"/>
  <c r="E14" i="1"/>
  <c r="K117" i="1" l="1"/>
  <c r="H118" i="1"/>
  <c r="J89" i="1"/>
  <c r="J90" i="1" s="1"/>
  <c r="J91" i="1" s="1"/>
  <c r="J92" i="1" s="1"/>
  <c r="H89" i="1"/>
  <c r="H90" i="1" s="1"/>
  <c r="H91" i="1" s="1"/>
  <c r="K88" i="1"/>
  <c r="K87" i="1"/>
  <c r="K86" i="1"/>
  <c r="K30" i="1"/>
  <c r="K31" i="1"/>
  <c r="H119" i="1" l="1"/>
  <c r="K118" i="1"/>
  <c r="J93" i="1"/>
  <c r="J94" i="1"/>
  <c r="J95" i="1" s="1"/>
  <c r="J96" i="1" s="1"/>
  <c r="J97" i="1" s="1"/>
  <c r="J98" i="1" s="1"/>
  <c r="J99" i="1" s="1"/>
  <c r="K90" i="1"/>
  <c r="K89" i="1"/>
  <c r="K91" i="1"/>
  <c r="H92" i="1"/>
  <c r="K32" i="1"/>
  <c r="K34" i="1"/>
  <c r="K33" i="1"/>
  <c r="K119" i="1" l="1"/>
  <c r="H120" i="1"/>
  <c r="K92" i="1"/>
  <c r="H93" i="1"/>
  <c r="K35" i="1"/>
  <c r="K120" i="1" l="1"/>
  <c r="H121" i="1"/>
  <c r="K93" i="1"/>
  <c r="H94" i="1"/>
  <c r="H95" i="1" s="1"/>
  <c r="K36" i="1"/>
  <c r="K121" i="1" l="1"/>
  <c r="H122" i="1"/>
  <c r="K95" i="1"/>
  <c r="H96" i="1"/>
  <c r="K96" i="1" s="1"/>
  <c r="K94" i="1"/>
  <c r="H97" i="1"/>
  <c r="K37" i="1"/>
  <c r="K122" i="1" l="1"/>
  <c r="H123" i="1"/>
  <c r="H98" i="1"/>
  <c r="K97" i="1"/>
  <c r="K38" i="1"/>
  <c r="K123" i="1" l="1"/>
  <c r="H124" i="1"/>
  <c r="H99" i="1"/>
  <c r="K98" i="1"/>
  <c r="K39" i="1"/>
  <c r="H125" i="1" l="1"/>
  <c r="K124" i="1"/>
  <c r="K99" i="1"/>
  <c r="H100" i="1"/>
  <c r="K40" i="1"/>
  <c r="H126" i="1" l="1"/>
  <c r="K125" i="1"/>
  <c r="K100" i="1"/>
  <c r="H101" i="1"/>
  <c r="K41" i="1"/>
  <c r="K126" i="1" l="1"/>
  <c r="H127" i="1"/>
  <c r="K127" i="1" s="1"/>
  <c r="K101" i="1"/>
  <c r="H102" i="1"/>
  <c r="K42" i="1"/>
  <c r="K102" i="1" l="1"/>
  <c r="H105" i="1"/>
  <c r="H103" i="1"/>
  <c r="K43" i="1"/>
  <c r="K103" i="1" l="1"/>
  <c r="H104" i="1"/>
  <c r="K104" i="1" s="1"/>
  <c r="H106" i="1"/>
  <c r="K105" i="1"/>
  <c r="K44" i="1"/>
  <c r="K106" i="1" l="1"/>
  <c r="H107" i="1"/>
  <c r="K45" i="1"/>
  <c r="K107" i="1" l="1"/>
  <c r="H108" i="1"/>
  <c r="K46" i="1"/>
  <c r="K108" i="1" l="1"/>
  <c r="H109" i="1"/>
  <c r="H111" i="1"/>
  <c r="K47" i="1"/>
  <c r="H112" i="1" l="1"/>
  <c r="K111" i="1"/>
  <c r="K109" i="1"/>
  <c r="H110" i="1"/>
  <c r="K110" i="1" s="1"/>
  <c r="K48" i="1"/>
  <c r="H113" i="1" l="1"/>
  <c r="K112" i="1"/>
  <c r="K49" i="1"/>
  <c r="K113" i="1" l="1"/>
  <c r="H114" i="1"/>
  <c r="K50" i="1"/>
  <c r="K114" i="1" l="1"/>
  <c r="H115" i="1"/>
  <c r="K51" i="1"/>
  <c r="K115" i="1" l="1"/>
  <c r="H116" i="1"/>
  <c r="K116" i="1" s="1"/>
  <c r="K52" i="1"/>
  <c r="K53" i="1" l="1"/>
  <c r="K54" i="1" l="1"/>
  <c r="K55" i="1" l="1"/>
  <c r="K56" i="1" l="1"/>
  <c r="K57" i="1" l="1"/>
  <c r="K58" i="1" l="1"/>
  <c r="K59" i="1" l="1"/>
  <c r="K60" i="1" l="1"/>
  <c r="K61" i="1" l="1"/>
  <c r="K62" i="1" l="1"/>
  <c r="K63" i="1" l="1"/>
  <c r="K64" i="1" l="1"/>
  <c r="K65" i="1" l="1"/>
  <c r="K66" i="1" l="1"/>
  <c r="K67" i="1" l="1"/>
  <c r="K68" i="1" l="1"/>
  <c r="K69" i="1" l="1"/>
  <c r="K70" i="1" l="1"/>
  <c r="K71" i="1" l="1"/>
  <c r="K72" i="1" l="1"/>
  <c r="K73" i="1" l="1"/>
  <c r="K74" i="1" l="1"/>
  <c r="K75" i="1" l="1"/>
  <c r="K76" i="1" l="1"/>
  <c r="K77" i="1" l="1"/>
  <c r="K78" i="1" l="1"/>
  <c r="K79" i="1" l="1"/>
  <c r="K80" i="1" l="1"/>
  <c r="K81" i="1" l="1"/>
  <c r="K82" i="1" l="1"/>
  <c r="K83" i="1" l="1"/>
  <c r="K84" i="1" l="1"/>
  <c r="K85" i="1" l="1"/>
</calcChain>
</file>

<file path=xl/sharedStrings.xml><?xml version="1.0" encoding="utf-8"?>
<sst xmlns="http://schemas.openxmlformats.org/spreadsheetml/2006/main" count="139" uniqueCount="36">
  <si>
    <t>SaveJFC.net Site Upkeep Fund</t>
  </si>
  <si>
    <t>Date</t>
  </si>
  <si>
    <t>Description</t>
  </si>
  <si>
    <t>Donation</t>
  </si>
  <si>
    <t>Fees</t>
  </si>
  <si>
    <t>Expense</t>
  </si>
  <si>
    <t>Comments:</t>
  </si>
  <si>
    <t>Balance Forward</t>
  </si>
  <si>
    <t>Site Upkeep Fund Donation</t>
  </si>
  <si>
    <t>"If the money I had sent is not needed to keep the sight going or expand it, then I would prefer that you keep it aside for a rainy day. There may come a time when one of our friends may need help or a good cause may come along. (I see trouble times ahead)"</t>
  </si>
  <si>
    <t>Webspace forum.savejfc.net</t>
  </si>
  <si>
    <t>MailMan Newsletter Service</t>
  </si>
  <si>
    <t>Site Upkeep Fund</t>
  </si>
  <si>
    <t>Mp3 player for homepage</t>
  </si>
  <si>
    <t>Plaino, WimpyMP3 Player</t>
  </si>
  <si>
    <t>DeadWood</t>
  </si>
  <si>
    <t>DW Bal</t>
  </si>
  <si>
    <t>PayPal Bal</t>
  </si>
  <si>
    <t>Register4Less savejfc.com</t>
  </si>
  <si>
    <t>Register4Less deadwoodchronicles.com</t>
  </si>
  <si>
    <t>Donation for Deadwood site</t>
  </si>
  <si>
    <t>Donation for SaveJFC Upkeep</t>
  </si>
  <si>
    <t>JFCBalance</t>
  </si>
  <si>
    <t>Register4Less johnfromcincinnati.net</t>
  </si>
  <si>
    <t>Register4Less savejfc.net</t>
  </si>
  <si>
    <t>Donation for JOHN &amp; Deadwood</t>
  </si>
  <si>
    <t>Register4Less johnfromcincinnatiblog.com</t>
  </si>
  <si>
    <t>Register4Less thesnugharbormotel.com</t>
  </si>
  <si>
    <t>Register4Less calmitydan.com</t>
  </si>
  <si>
    <t>PayPro Global migrate SMF forum to WordPress BBPress</t>
  </si>
  <si>
    <t>Donation for JOHN</t>
  </si>
  <si>
    <t xml:space="preserve">Register4Less </t>
  </si>
  <si>
    <t>Payment from TrialPay.com</t>
  </si>
  <si>
    <t>PalPal-Total</t>
  </si>
  <si>
    <t>JFC Total</t>
  </si>
  <si>
    <t>Register4Less johnfromcincinnati.com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</si>
</sst>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"/>
    <numFmt numFmtId="165" formatCode="\$#,##0.00_);[Red]&quot;($&quot;#,##0.00\)"/>
    <numFmt numFmtId="166" formatCode="&quot;$&quot;#,##0.00&quot; &quot;;[Red]&quot;($&quot;#,##0.00&quot;)&quot;"/>
    <numFmt numFmtId="167" formatCode="&quot;$&quot;#,##0.00;[Red]&quot;$&quot;#,##0.00"/>
  </numFmts>
  <fonts count="7"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color theme="1"/>
      <name val="Arial1"/>
    </font>
    <font>
      <b/>
      <sz val="10"/>
      <color theme="1"/>
      <name val="Arial1"/>
    </font>
    <font>
      <b/>
      <i/>
      <sz val="12"/>
      <color theme="1"/>
      <name val="Arial1"/>
    </font>
  </fonts>
  <fills count="14">
    <fill>
      <patternFill patternType="none"/>
    </fill>
    <fill>
      <patternFill patternType="gray125"/>
    </fill>
    <fill>
      <patternFill patternType="solid">
        <fgColor rgb="FFEAE7DA"/>
        <bgColor rgb="FFCCFFFF"/>
      </patternFill>
    </fill>
    <fill>
      <patternFill patternType="solid">
        <fgColor rgb="FFEAE7DA"/>
        <bgColor rgb="FFFFFFFF"/>
      </patternFill>
    </fill>
    <fill>
      <patternFill patternType="solid">
        <fgColor rgb="FFEAE7DA"/>
        <bgColor indexed="26"/>
      </patternFill>
    </fill>
    <fill>
      <patternFill patternType="solid">
        <fgColor rgb="FFD9F1FF"/>
        <bgColor indexed="41"/>
      </patternFill>
    </fill>
    <fill>
      <patternFill patternType="solid">
        <fgColor rgb="FFD9F1FF"/>
        <bgColor rgb="FFCCFFFF"/>
      </patternFill>
    </fill>
    <fill>
      <patternFill patternType="solid">
        <fgColor rgb="FFD9F1FF"/>
        <bgColor indexed="26"/>
      </patternFill>
    </fill>
    <fill>
      <patternFill patternType="solid">
        <fgColor rgb="FFD9F1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rgb="FFCDEDFF"/>
        <bgColor rgb="FFCCFFFF"/>
      </patternFill>
    </fill>
    <fill>
      <patternFill patternType="solid">
        <fgColor rgb="FFCDEDFF"/>
        <bgColor rgb="FFFFFFFF"/>
      </patternFill>
    </fill>
    <fill>
      <patternFill patternType="solid">
        <fgColor rgb="FFCDEDFF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6" fillId="2" borderId="0" xfId="0" applyNumberFormat="1" applyFont="1" applyFill="1" applyAlignment="1">
      <alignment horizontal="center"/>
    </xf>
    <xf numFmtId="166" fontId="5" fillId="2" borderId="0" xfId="0" applyNumberFormat="1" applyFont="1" applyFill="1"/>
    <xf numFmtId="166" fontId="0" fillId="3" borderId="3" xfId="0" applyNumberFormat="1" applyFill="1" applyBorder="1"/>
    <xf numFmtId="165" fontId="0" fillId="4" borderId="2" xfId="0" applyNumberFormat="1" applyFill="1" applyBorder="1"/>
    <xf numFmtId="164" fontId="1" fillId="5" borderId="0" xfId="0" applyNumberFormat="1" applyFont="1" applyFill="1" applyAlignment="1">
      <alignment horizontal="center"/>
    </xf>
    <xf numFmtId="164" fontId="2" fillId="5" borderId="0" xfId="0" applyNumberFormat="1" applyFont="1" applyFill="1"/>
    <xf numFmtId="0" fontId="2" fillId="5" borderId="0" xfId="0" applyFont="1" applyFill="1"/>
    <xf numFmtId="165" fontId="2" fillId="5" borderId="0" xfId="0" applyNumberFormat="1" applyFont="1" applyFill="1"/>
    <xf numFmtId="0" fontId="0" fillId="5" borderId="0" xfId="0" applyFill="1"/>
    <xf numFmtId="0" fontId="0" fillId="7" borderId="0" xfId="0" applyFill="1"/>
    <xf numFmtId="0" fontId="0" fillId="8" borderId="0" xfId="0" applyFill="1"/>
    <xf numFmtId="167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166" fontId="0" fillId="6" borderId="0" xfId="0" applyNumberFormat="1" applyFill="1"/>
    <xf numFmtId="164" fontId="0" fillId="9" borderId="1" xfId="0" applyNumberFormat="1" applyFill="1" applyBorder="1"/>
    <xf numFmtId="0" fontId="0" fillId="9" borderId="1" xfId="0" applyFill="1" applyBorder="1"/>
    <xf numFmtId="165" fontId="0" fillId="9" borderId="1" xfId="0" applyNumberFormat="1" applyFill="1" applyBorder="1"/>
    <xf numFmtId="165" fontId="3" fillId="9" borderId="1" xfId="0" applyNumberFormat="1" applyFont="1" applyFill="1" applyBorder="1"/>
    <xf numFmtId="164" fontId="0" fillId="10" borderId="3" xfId="0" applyNumberFormat="1" applyFill="1" applyBorder="1" applyAlignment="1">
      <alignment horizontal="center"/>
    </xf>
    <xf numFmtId="0" fontId="4" fillId="10" borderId="3" xfId="0" applyFont="1" applyFill="1" applyBorder="1"/>
    <xf numFmtId="166" fontId="0" fillId="10" borderId="3" xfId="0" applyNumberFormat="1" applyFill="1" applyBorder="1"/>
    <xf numFmtId="164" fontId="0" fillId="9" borderId="2" xfId="0" applyNumberFormat="1" applyFill="1" applyBorder="1"/>
    <xf numFmtId="0" fontId="0" fillId="9" borderId="2" xfId="0" applyFill="1" applyBorder="1"/>
    <xf numFmtId="165" fontId="0" fillId="9" borderId="2" xfId="0" applyNumberFormat="1" applyFill="1" applyBorder="1"/>
    <xf numFmtId="167" fontId="4" fillId="10" borderId="3" xfId="0" applyNumberFormat="1" applyFont="1" applyFill="1" applyBorder="1"/>
    <xf numFmtId="164" fontId="6" fillId="11" borderId="0" xfId="0" applyNumberFormat="1" applyFont="1" applyFill="1" applyAlignment="1">
      <alignment horizontal="center"/>
    </xf>
    <xf numFmtId="166" fontId="5" fillId="11" borderId="0" xfId="0" applyNumberFormat="1" applyFont="1" applyFill="1"/>
    <xf numFmtId="166" fontId="0" fillId="12" borderId="3" xfId="0" applyNumberFormat="1" applyFill="1" applyBorder="1"/>
    <xf numFmtId="165" fontId="0" fillId="13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DEDFF"/>
      <color rgb="FFD9F1FF"/>
      <color rgb="FFEAE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27"/>
  <sheetViews>
    <sheetView tabSelected="1" topLeftCell="E1" zoomScale="145" zoomScaleNormal="145" workbookViewId="0">
      <pane ySplit="2" topLeftCell="A110" activePane="bottomLeft" state="frozen"/>
      <selection pane="bottomLeft" activeCell="L111" sqref="L111"/>
    </sheetView>
  </sheetViews>
  <sheetFormatPr defaultColWidth="9.140625" defaultRowHeight="12.75"/>
  <cols>
    <col min="1" max="1" width="10.85546875" style="13" customWidth="1"/>
    <col min="2" max="2" width="35.85546875" style="9" customWidth="1"/>
    <col min="3" max="4" width="9.140625" style="14"/>
    <col min="5" max="5" width="12.140625" style="14" bestFit="1" customWidth="1"/>
    <col min="6" max="6" width="9.7109375" style="14" customWidth="1"/>
    <col min="7" max="7" width="9.140625" style="14"/>
    <col min="8" max="8" width="11.85546875" style="14" bestFit="1" customWidth="1"/>
    <col min="9" max="9" width="11" style="15" bestFit="1" customWidth="1"/>
    <col min="10" max="10" width="8.7109375" style="15" bestFit="1" customWidth="1"/>
    <col min="11" max="11" width="11" style="15" bestFit="1" customWidth="1"/>
    <col min="12" max="12" width="221.140625" style="9" bestFit="1" customWidth="1"/>
    <col min="13" max="16384" width="9.140625" style="9"/>
  </cols>
  <sheetData>
    <row r="1" spans="1:12" ht="15">
      <c r="A1" s="5" t="s">
        <v>0</v>
      </c>
      <c r="B1" s="5"/>
      <c r="C1" s="5"/>
      <c r="D1" s="5"/>
      <c r="E1" s="5"/>
      <c r="F1" s="5"/>
      <c r="G1" s="5"/>
      <c r="H1" s="5"/>
      <c r="I1" s="1"/>
      <c r="J1" s="1"/>
      <c r="K1" s="27"/>
    </row>
    <row r="2" spans="1:12" s="7" customFormat="1">
      <c r="A2" s="6" t="s">
        <v>1</v>
      </c>
      <c r="B2" s="7" t="s">
        <v>2</v>
      </c>
      <c r="C2" s="8" t="s">
        <v>3</v>
      </c>
      <c r="D2" s="8" t="s">
        <v>4</v>
      </c>
      <c r="E2" s="8" t="s">
        <v>33</v>
      </c>
      <c r="F2" s="8" t="s">
        <v>34</v>
      </c>
      <c r="G2" s="8" t="s">
        <v>5</v>
      </c>
      <c r="H2" s="8" t="s">
        <v>22</v>
      </c>
      <c r="I2" s="2" t="s">
        <v>15</v>
      </c>
      <c r="J2" s="2" t="s">
        <v>16</v>
      </c>
      <c r="K2" s="28" t="s">
        <v>17</v>
      </c>
      <c r="L2" s="7" t="s">
        <v>6</v>
      </c>
    </row>
    <row r="3" spans="1:12" s="10" customFormat="1">
      <c r="A3" s="16">
        <v>39692</v>
      </c>
      <c r="B3" s="17" t="s">
        <v>7</v>
      </c>
      <c r="C3" s="18">
        <v>36.35</v>
      </c>
      <c r="D3" s="18">
        <v>1.35</v>
      </c>
      <c r="E3" s="18">
        <f>C3-D3</f>
        <v>35</v>
      </c>
      <c r="F3" s="18"/>
      <c r="G3" s="18"/>
      <c r="H3" s="18">
        <v>35</v>
      </c>
      <c r="I3" s="3"/>
      <c r="J3" s="3"/>
      <c r="K3" s="29"/>
      <c r="L3" s="17"/>
    </row>
    <row r="4" spans="1:12" s="10" customFormat="1">
      <c r="A4" s="16"/>
      <c r="B4" s="17"/>
      <c r="C4" s="18">
        <v>1</v>
      </c>
      <c r="D4" s="18">
        <v>0.33</v>
      </c>
      <c r="E4" s="18">
        <f>C4-D4</f>
        <v>0.66999999999999993</v>
      </c>
      <c r="F4" s="18"/>
      <c r="G4" s="18"/>
      <c r="H4" s="18">
        <f>H3+C4-D4</f>
        <v>35.67</v>
      </c>
      <c r="I4" s="3"/>
      <c r="J4" s="3"/>
      <c r="K4" s="29"/>
      <c r="L4" s="17"/>
    </row>
    <row r="5" spans="1:12" s="10" customFormat="1">
      <c r="A5" s="16">
        <v>39713</v>
      </c>
      <c r="B5" s="17" t="s">
        <v>8</v>
      </c>
      <c r="C5" s="18">
        <v>200</v>
      </c>
      <c r="D5" s="18">
        <v>6.1</v>
      </c>
      <c r="E5" s="18">
        <f>C5-D5</f>
        <v>193.9</v>
      </c>
      <c r="F5" s="18"/>
      <c r="G5" s="18"/>
      <c r="H5" s="18">
        <f t="shared" ref="H5:H21" si="0">IF(C5+G5=0,"",H4+C5-D5+G5)</f>
        <v>229.57000000000002</v>
      </c>
      <c r="I5" s="3"/>
      <c r="J5" s="3"/>
      <c r="K5" s="29"/>
      <c r="L5" s="17"/>
    </row>
    <row r="6" spans="1:12" s="10" customFormat="1">
      <c r="A6" s="16">
        <v>39732</v>
      </c>
      <c r="B6" s="17" t="s">
        <v>8</v>
      </c>
      <c r="C6" s="18">
        <v>50</v>
      </c>
      <c r="D6" s="18">
        <v>1.75</v>
      </c>
      <c r="E6" s="18">
        <f>C6-D6</f>
        <v>48.25</v>
      </c>
      <c r="F6" s="18"/>
      <c r="G6" s="18"/>
      <c r="H6" s="18">
        <f t="shared" si="0"/>
        <v>277.82000000000005</v>
      </c>
      <c r="I6" s="3"/>
      <c r="J6" s="3"/>
      <c r="K6" s="29"/>
      <c r="L6" s="17" t="s">
        <v>9</v>
      </c>
    </row>
    <row r="7" spans="1:12" s="10" customFormat="1">
      <c r="A7" s="16">
        <v>39746</v>
      </c>
      <c r="B7" s="17" t="s">
        <v>8</v>
      </c>
      <c r="C7" s="18">
        <v>50</v>
      </c>
      <c r="D7" s="18">
        <v>1.75</v>
      </c>
      <c r="E7" s="18">
        <f>C7-D7</f>
        <v>48.25</v>
      </c>
      <c r="F7" s="18"/>
      <c r="G7" s="18"/>
      <c r="H7" s="18">
        <f t="shared" si="0"/>
        <v>326.07000000000005</v>
      </c>
      <c r="I7" s="3"/>
      <c r="J7" s="3"/>
      <c r="K7" s="29"/>
      <c r="L7" s="17"/>
    </row>
    <row r="8" spans="1:12" s="10" customFormat="1">
      <c r="A8" s="16">
        <v>39751</v>
      </c>
      <c r="B8" s="17" t="s">
        <v>10</v>
      </c>
      <c r="C8" s="18"/>
      <c r="D8" s="18"/>
      <c r="E8" s="18"/>
      <c r="F8" s="18"/>
      <c r="G8" s="19">
        <v>-54.45</v>
      </c>
      <c r="H8" s="18">
        <f t="shared" si="0"/>
        <v>271.62000000000006</v>
      </c>
      <c r="I8" s="3"/>
      <c r="J8" s="3"/>
      <c r="K8" s="29"/>
      <c r="L8" s="17"/>
    </row>
    <row r="9" spans="1:12" s="10" customFormat="1">
      <c r="A9" s="16">
        <v>39753</v>
      </c>
      <c r="B9" s="17" t="s">
        <v>11</v>
      </c>
      <c r="C9" s="18"/>
      <c r="D9" s="18"/>
      <c r="E9" s="18"/>
      <c r="F9" s="18"/>
      <c r="G9" s="18">
        <v>-4</v>
      </c>
      <c r="H9" s="18">
        <f t="shared" si="0"/>
        <v>267.62000000000006</v>
      </c>
      <c r="I9" s="3"/>
      <c r="J9" s="3"/>
      <c r="K9" s="29"/>
      <c r="L9" s="17"/>
    </row>
    <row r="10" spans="1:12" s="10" customFormat="1">
      <c r="A10" s="16">
        <v>39763</v>
      </c>
      <c r="B10" s="17" t="s">
        <v>12</v>
      </c>
      <c r="C10" s="18">
        <v>20</v>
      </c>
      <c r="D10" s="18">
        <v>0.88</v>
      </c>
      <c r="E10" s="18"/>
      <c r="F10" s="18"/>
      <c r="G10" s="18"/>
      <c r="H10" s="18">
        <f t="shared" si="0"/>
        <v>286.74000000000007</v>
      </c>
      <c r="I10" s="3"/>
      <c r="J10" s="3"/>
      <c r="K10" s="29"/>
      <c r="L10" s="17"/>
    </row>
    <row r="11" spans="1:12" s="10" customFormat="1">
      <c r="A11" s="16">
        <v>39783</v>
      </c>
      <c r="B11" s="17" t="s">
        <v>11</v>
      </c>
      <c r="C11" s="18"/>
      <c r="D11" s="18"/>
      <c r="E11" s="18"/>
      <c r="F11" s="18"/>
      <c r="G11" s="18">
        <v>-4</v>
      </c>
      <c r="H11" s="18">
        <f t="shared" si="0"/>
        <v>282.74000000000007</v>
      </c>
      <c r="I11" s="3"/>
      <c r="J11" s="3"/>
      <c r="K11" s="29"/>
      <c r="L11" s="17"/>
    </row>
    <row r="12" spans="1:12" s="10" customFormat="1">
      <c r="A12" s="16">
        <v>39814</v>
      </c>
      <c r="B12" s="17" t="s">
        <v>11</v>
      </c>
      <c r="C12" s="18"/>
      <c r="D12" s="18"/>
      <c r="E12" s="18"/>
      <c r="F12" s="18"/>
      <c r="G12" s="18">
        <v>-4</v>
      </c>
      <c r="H12" s="18">
        <f t="shared" si="0"/>
        <v>278.74000000000007</v>
      </c>
      <c r="I12" s="3"/>
      <c r="J12" s="3"/>
      <c r="K12" s="29"/>
      <c r="L12" s="17"/>
    </row>
    <row r="13" spans="1:12">
      <c r="A13" s="20">
        <v>39814</v>
      </c>
      <c r="B13" s="21" t="s">
        <v>18</v>
      </c>
      <c r="C13" s="22"/>
      <c r="D13" s="22"/>
      <c r="E13" s="22"/>
      <c r="F13" s="22"/>
      <c r="G13" s="22">
        <v>-13.95</v>
      </c>
      <c r="H13" s="22">
        <f>H12+G13</f>
        <v>264.79000000000008</v>
      </c>
      <c r="I13" s="3"/>
      <c r="J13" s="3"/>
      <c r="K13" s="29"/>
      <c r="L13" s="21"/>
    </row>
    <row r="14" spans="1:12">
      <c r="A14" s="16">
        <v>39841</v>
      </c>
      <c r="B14" s="17" t="s">
        <v>8</v>
      </c>
      <c r="C14" s="18">
        <v>10</v>
      </c>
      <c r="D14" s="18">
        <v>0.59</v>
      </c>
      <c r="E14" s="18">
        <f>C14-D14</f>
        <v>9.41</v>
      </c>
      <c r="F14" s="18"/>
      <c r="G14" s="18"/>
      <c r="H14" s="18">
        <f>IF(C14+G14=0,"",H13+C14-D14+G14)</f>
        <v>274.2000000000001</v>
      </c>
      <c r="I14" s="3"/>
      <c r="J14" s="3"/>
      <c r="K14" s="29"/>
      <c r="L14" s="17"/>
    </row>
    <row r="15" spans="1:12">
      <c r="A15" s="16">
        <v>39845</v>
      </c>
      <c r="B15" s="17" t="s">
        <v>11</v>
      </c>
      <c r="C15" s="18"/>
      <c r="D15" s="18"/>
      <c r="E15" s="18"/>
      <c r="F15" s="18"/>
      <c r="G15" s="18">
        <v>-4</v>
      </c>
      <c r="H15" s="18">
        <f t="shared" si="0"/>
        <v>270.2000000000001</v>
      </c>
      <c r="I15" s="3"/>
      <c r="J15" s="3"/>
      <c r="K15" s="29"/>
      <c r="L15" s="17"/>
    </row>
    <row r="16" spans="1:12">
      <c r="A16" s="16">
        <v>39873</v>
      </c>
      <c r="B16" s="17" t="s">
        <v>11</v>
      </c>
      <c r="C16" s="18"/>
      <c r="D16" s="18"/>
      <c r="E16" s="18"/>
      <c r="F16" s="18"/>
      <c r="G16" s="18">
        <v>-4</v>
      </c>
      <c r="H16" s="18">
        <f t="shared" si="0"/>
        <v>266.2000000000001</v>
      </c>
      <c r="I16" s="3"/>
      <c r="J16" s="3"/>
      <c r="K16" s="29"/>
      <c r="L16" s="17"/>
    </row>
    <row r="17" spans="1:257">
      <c r="A17" s="16">
        <v>39904</v>
      </c>
      <c r="B17" s="17" t="s">
        <v>11</v>
      </c>
      <c r="C17" s="18"/>
      <c r="D17" s="18"/>
      <c r="E17" s="18"/>
      <c r="F17" s="18"/>
      <c r="G17" s="18">
        <v>-4</v>
      </c>
      <c r="H17" s="18">
        <f t="shared" si="0"/>
        <v>262.2000000000001</v>
      </c>
      <c r="I17" s="3"/>
      <c r="J17" s="3"/>
      <c r="K17" s="29"/>
      <c r="L17" s="17"/>
    </row>
    <row r="18" spans="1:257">
      <c r="A18" s="16">
        <v>39934</v>
      </c>
      <c r="B18" s="17" t="s">
        <v>11</v>
      </c>
      <c r="C18" s="18"/>
      <c r="D18" s="18"/>
      <c r="E18" s="18"/>
      <c r="F18" s="18"/>
      <c r="G18" s="18">
        <v>-4</v>
      </c>
      <c r="H18" s="18">
        <f t="shared" si="0"/>
        <v>258.2000000000001</v>
      </c>
      <c r="I18" s="3"/>
      <c r="J18" s="3"/>
      <c r="K18" s="29"/>
      <c r="L18" s="17"/>
    </row>
    <row r="19" spans="1:257">
      <c r="A19" s="16">
        <v>39936</v>
      </c>
      <c r="B19" s="17" t="s">
        <v>13</v>
      </c>
      <c r="C19" s="18"/>
      <c r="D19" s="18"/>
      <c r="E19" s="18"/>
      <c r="F19" s="18"/>
      <c r="G19" s="18">
        <v>-29.95</v>
      </c>
      <c r="H19" s="18">
        <f t="shared" si="0"/>
        <v>228.25000000000011</v>
      </c>
      <c r="I19" s="3"/>
      <c r="J19" s="3"/>
      <c r="K19" s="29"/>
      <c r="L19" s="17" t="s">
        <v>14</v>
      </c>
    </row>
    <row r="20" spans="1:257">
      <c r="A20" s="16">
        <v>39965</v>
      </c>
      <c r="B20" s="17" t="s">
        <v>11</v>
      </c>
      <c r="C20" s="18"/>
      <c r="D20" s="18"/>
      <c r="E20" s="18"/>
      <c r="F20" s="18"/>
      <c r="G20" s="18">
        <v>-4</v>
      </c>
      <c r="H20" s="18">
        <f t="shared" si="0"/>
        <v>224.25000000000011</v>
      </c>
      <c r="I20" s="3"/>
      <c r="J20" s="3"/>
      <c r="K20" s="29"/>
      <c r="L20" s="17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spans="1:257">
      <c r="A21" s="23">
        <v>39995</v>
      </c>
      <c r="B21" s="24" t="s">
        <v>11</v>
      </c>
      <c r="C21" s="25"/>
      <c r="D21" s="25"/>
      <c r="E21" s="25"/>
      <c r="F21" s="25"/>
      <c r="G21" s="25">
        <v>-4</v>
      </c>
      <c r="H21" s="25">
        <f t="shared" si="0"/>
        <v>220.25000000000011</v>
      </c>
      <c r="I21" s="4"/>
      <c r="J21" s="4"/>
      <c r="K21" s="30"/>
      <c r="L21" s="24"/>
    </row>
    <row r="22" spans="1:257">
      <c r="A22" s="20">
        <v>40026</v>
      </c>
      <c r="B22" s="21" t="s">
        <v>11</v>
      </c>
      <c r="C22" s="22"/>
      <c r="D22" s="22"/>
      <c r="E22" s="22"/>
      <c r="F22" s="22"/>
      <c r="G22" s="22">
        <v>-4</v>
      </c>
      <c r="H22" s="22">
        <f t="shared" ref="H22:H29" si="1">H21+G22</f>
        <v>216.25000000000011</v>
      </c>
      <c r="I22" s="3"/>
      <c r="J22" s="3"/>
      <c r="K22" s="29"/>
      <c r="L22" s="21"/>
    </row>
    <row r="23" spans="1:257">
      <c r="A23" s="20">
        <v>40053</v>
      </c>
      <c r="B23" s="21" t="s">
        <v>24</v>
      </c>
      <c r="C23" s="22"/>
      <c r="D23" s="22"/>
      <c r="E23" s="22"/>
      <c r="F23" s="22"/>
      <c r="G23" s="22">
        <v>-13.95</v>
      </c>
      <c r="H23" s="22">
        <f t="shared" si="1"/>
        <v>202.30000000000013</v>
      </c>
      <c r="I23" s="3"/>
      <c r="J23" s="3"/>
      <c r="K23" s="29"/>
      <c r="L23" s="21"/>
    </row>
    <row r="24" spans="1:257">
      <c r="A24" s="20">
        <v>40087</v>
      </c>
      <c r="B24" s="21" t="s">
        <v>11</v>
      </c>
      <c r="C24" s="22"/>
      <c r="D24" s="22"/>
      <c r="E24" s="22"/>
      <c r="F24" s="22"/>
      <c r="G24" s="22">
        <v>-4</v>
      </c>
      <c r="H24" s="22">
        <f t="shared" si="1"/>
        <v>198.30000000000013</v>
      </c>
      <c r="I24" s="3"/>
      <c r="J24" s="3"/>
      <c r="K24" s="29"/>
      <c r="L24" s="21"/>
    </row>
    <row r="25" spans="1:257">
      <c r="A25" s="20">
        <v>40118</v>
      </c>
      <c r="B25" s="21" t="s">
        <v>11</v>
      </c>
      <c r="C25" s="22"/>
      <c r="D25" s="22"/>
      <c r="E25" s="22"/>
      <c r="F25" s="22"/>
      <c r="G25" s="22">
        <v>-4</v>
      </c>
      <c r="H25" s="22">
        <f t="shared" si="1"/>
        <v>194.30000000000013</v>
      </c>
      <c r="I25" s="3"/>
      <c r="J25" s="3"/>
      <c r="K25" s="29"/>
      <c r="L25" s="21"/>
    </row>
    <row r="26" spans="1:257">
      <c r="A26" s="20">
        <v>40148</v>
      </c>
      <c r="B26" s="21" t="s">
        <v>11</v>
      </c>
      <c r="C26" s="22"/>
      <c r="D26" s="22"/>
      <c r="E26" s="22"/>
      <c r="F26" s="22"/>
      <c r="G26" s="22">
        <v>-4</v>
      </c>
      <c r="H26" s="22">
        <f t="shared" si="1"/>
        <v>190.30000000000013</v>
      </c>
      <c r="I26" s="3"/>
      <c r="J26" s="3"/>
      <c r="K26" s="29"/>
      <c r="L26" s="21"/>
    </row>
    <row r="27" spans="1:257">
      <c r="A27" s="20">
        <v>40182</v>
      </c>
      <c r="B27" s="21" t="s">
        <v>11</v>
      </c>
      <c r="C27" s="22"/>
      <c r="D27" s="22"/>
      <c r="E27" s="22"/>
      <c r="F27" s="22"/>
      <c r="G27" s="22">
        <v>-4</v>
      </c>
      <c r="H27" s="22">
        <f t="shared" si="1"/>
        <v>186.30000000000013</v>
      </c>
      <c r="I27" s="3"/>
      <c r="J27" s="3"/>
      <c r="K27" s="29"/>
      <c r="L27" s="21"/>
    </row>
    <row r="28" spans="1:257">
      <c r="A28" s="20">
        <v>40184</v>
      </c>
      <c r="B28" s="21" t="s">
        <v>18</v>
      </c>
      <c r="C28" s="22"/>
      <c r="D28" s="22"/>
      <c r="E28" s="22"/>
      <c r="F28" s="22"/>
      <c r="G28" s="22">
        <v>-13.95</v>
      </c>
      <c r="H28" s="22">
        <f t="shared" si="1"/>
        <v>172.35000000000014</v>
      </c>
      <c r="I28" s="3"/>
      <c r="J28" s="3"/>
      <c r="K28" s="29"/>
      <c r="L28" s="21"/>
    </row>
    <row r="29" spans="1:257">
      <c r="A29" s="20">
        <v>40198</v>
      </c>
      <c r="B29" s="21" t="s">
        <v>19</v>
      </c>
      <c r="C29" s="22"/>
      <c r="D29" s="22"/>
      <c r="E29" s="22"/>
      <c r="F29" s="22"/>
      <c r="G29" s="22"/>
      <c r="H29" s="22">
        <f t="shared" si="1"/>
        <v>172.35000000000014</v>
      </c>
      <c r="I29" s="3">
        <v>-13.95</v>
      </c>
      <c r="J29" s="3">
        <f>I29</f>
        <v>-13.95</v>
      </c>
      <c r="K29" s="29"/>
      <c r="L29" s="21"/>
    </row>
    <row r="30" spans="1:257">
      <c r="A30" s="20">
        <v>40198</v>
      </c>
      <c r="B30" s="21" t="s">
        <v>20</v>
      </c>
      <c r="C30" s="22">
        <v>50</v>
      </c>
      <c r="D30" s="22">
        <f>C30*0.029+0.3</f>
        <v>1.7500000000000002</v>
      </c>
      <c r="E30" s="22">
        <f>C30-D30</f>
        <v>48.25</v>
      </c>
      <c r="F30" s="22">
        <f>E30-I30</f>
        <v>0</v>
      </c>
      <c r="G30" s="22"/>
      <c r="H30" s="22">
        <f>H29+F30+G30</f>
        <v>172.35000000000014</v>
      </c>
      <c r="I30" s="3">
        <v>48.25</v>
      </c>
      <c r="J30" s="3">
        <f>J29+I30</f>
        <v>34.299999999999997</v>
      </c>
      <c r="K30" s="29">
        <f>H30+J30</f>
        <v>206.65000000000015</v>
      </c>
      <c r="L30" s="21"/>
    </row>
    <row r="31" spans="1:257">
      <c r="A31" s="20">
        <v>40330</v>
      </c>
      <c r="B31" s="21" t="s">
        <v>23</v>
      </c>
      <c r="C31" s="22"/>
      <c r="D31" s="22"/>
      <c r="E31" s="22"/>
      <c r="F31" s="22"/>
      <c r="G31" s="22">
        <v>-15.95</v>
      </c>
      <c r="H31" s="22">
        <f t="shared" ref="H31:H85" si="2">H30+F31+G31</f>
        <v>156.40000000000015</v>
      </c>
      <c r="I31" s="3"/>
      <c r="J31" s="3">
        <f t="shared" ref="J31:J85" si="3">J30+I31</f>
        <v>34.299999999999997</v>
      </c>
      <c r="K31" s="29">
        <f t="shared" ref="K31:K85" si="4">H31+J31</f>
        <v>190.70000000000016</v>
      </c>
      <c r="L31" s="21"/>
    </row>
    <row r="32" spans="1:257">
      <c r="A32" s="20">
        <v>40336</v>
      </c>
      <c r="B32" s="21" t="s">
        <v>21</v>
      </c>
      <c r="C32" s="22">
        <v>50</v>
      </c>
      <c r="D32" s="22">
        <f>C32*0.029+0.3</f>
        <v>1.7500000000000002</v>
      </c>
      <c r="E32" s="22">
        <f>C32-D32</f>
        <v>48.25</v>
      </c>
      <c r="F32" s="22">
        <f>E32-I32</f>
        <v>48.25</v>
      </c>
      <c r="G32" s="22"/>
      <c r="H32" s="22">
        <f t="shared" si="2"/>
        <v>204.65000000000015</v>
      </c>
      <c r="I32" s="3"/>
      <c r="J32" s="3">
        <f t="shared" si="3"/>
        <v>34.299999999999997</v>
      </c>
      <c r="K32" s="29">
        <f t="shared" si="4"/>
        <v>238.95000000000016</v>
      </c>
      <c r="L32" s="21"/>
    </row>
    <row r="33" spans="1:12">
      <c r="A33" s="20">
        <v>40422</v>
      </c>
      <c r="B33" s="21" t="s">
        <v>24</v>
      </c>
      <c r="C33" s="22"/>
      <c r="D33" s="22"/>
      <c r="E33" s="22"/>
      <c r="F33" s="22"/>
      <c r="G33" s="22">
        <v>-13.95</v>
      </c>
      <c r="H33" s="22">
        <f t="shared" si="2"/>
        <v>190.70000000000016</v>
      </c>
      <c r="I33" s="3"/>
      <c r="J33" s="3">
        <f t="shared" si="3"/>
        <v>34.299999999999997</v>
      </c>
      <c r="K33" s="29">
        <f t="shared" si="4"/>
        <v>225.00000000000017</v>
      </c>
      <c r="L33" s="21"/>
    </row>
    <row r="34" spans="1:12">
      <c r="A34" s="20">
        <v>40545</v>
      </c>
      <c r="B34" s="21" t="s">
        <v>19</v>
      </c>
      <c r="C34" s="22"/>
      <c r="D34" s="22"/>
      <c r="E34" s="22"/>
      <c r="F34" s="22"/>
      <c r="G34" s="22"/>
      <c r="H34" s="22">
        <f t="shared" si="2"/>
        <v>190.70000000000016</v>
      </c>
      <c r="I34" s="3">
        <v>-13.95</v>
      </c>
      <c r="J34" s="3">
        <f t="shared" si="3"/>
        <v>20.349999999999998</v>
      </c>
      <c r="K34" s="29">
        <f t="shared" si="4"/>
        <v>211.05000000000015</v>
      </c>
      <c r="L34" s="21"/>
    </row>
    <row r="35" spans="1:12">
      <c r="A35" s="20">
        <v>40695</v>
      </c>
      <c r="B35" s="21" t="s">
        <v>23</v>
      </c>
      <c r="C35" s="22"/>
      <c r="D35" s="22"/>
      <c r="E35" s="22"/>
      <c r="F35" s="22"/>
      <c r="G35" s="22">
        <v>-15.95</v>
      </c>
      <c r="H35" s="22">
        <f t="shared" si="2"/>
        <v>174.75000000000017</v>
      </c>
      <c r="I35" s="3"/>
      <c r="J35" s="3">
        <f t="shared" si="3"/>
        <v>20.349999999999998</v>
      </c>
      <c r="K35" s="29">
        <f t="shared" si="4"/>
        <v>195.10000000000016</v>
      </c>
      <c r="L35" s="21"/>
    </row>
    <row r="36" spans="1:12">
      <c r="A36" s="20">
        <v>40776</v>
      </c>
      <c r="B36" s="21" t="s">
        <v>24</v>
      </c>
      <c r="C36" s="22"/>
      <c r="D36" s="22"/>
      <c r="E36" s="22"/>
      <c r="F36" s="22"/>
      <c r="G36" s="22">
        <v>-13.95</v>
      </c>
      <c r="H36" s="22">
        <f t="shared" si="2"/>
        <v>160.80000000000018</v>
      </c>
      <c r="I36" s="3"/>
      <c r="J36" s="3">
        <f t="shared" si="3"/>
        <v>20.349999999999998</v>
      </c>
      <c r="K36" s="29">
        <f t="shared" si="4"/>
        <v>181.15000000000018</v>
      </c>
      <c r="L36" s="21"/>
    </row>
    <row r="37" spans="1:12">
      <c r="A37" s="20">
        <v>40911</v>
      </c>
      <c r="B37" s="21" t="s">
        <v>18</v>
      </c>
      <c r="C37" s="22"/>
      <c r="D37" s="22"/>
      <c r="E37" s="22"/>
      <c r="F37" s="22"/>
      <c r="G37" s="22">
        <v>-13.95</v>
      </c>
      <c r="H37" s="22">
        <f t="shared" si="2"/>
        <v>146.85000000000019</v>
      </c>
      <c r="I37" s="3"/>
      <c r="J37" s="3">
        <f t="shared" si="3"/>
        <v>20.349999999999998</v>
      </c>
      <c r="K37" s="29">
        <f t="shared" si="4"/>
        <v>167.20000000000019</v>
      </c>
      <c r="L37" s="21"/>
    </row>
    <row r="38" spans="1:12">
      <c r="A38" s="20">
        <v>40910</v>
      </c>
      <c r="B38" s="21" t="s">
        <v>19</v>
      </c>
      <c r="C38" s="22"/>
      <c r="D38" s="22"/>
      <c r="E38" s="22"/>
      <c r="F38" s="22"/>
      <c r="G38" s="22"/>
      <c r="H38" s="22">
        <f t="shared" si="2"/>
        <v>146.85000000000019</v>
      </c>
      <c r="I38" s="3">
        <v>-13.95</v>
      </c>
      <c r="J38" s="3">
        <f t="shared" si="3"/>
        <v>6.3999999999999986</v>
      </c>
      <c r="K38" s="29">
        <f t="shared" si="4"/>
        <v>153.2500000000002</v>
      </c>
      <c r="L38" s="21"/>
    </row>
    <row r="39" spans="1:12">
      <c r="A39" s="20">
        <v>41080</v>
      </c>
      <c r="B39" s="21" t="s">
        <v>23</v>
      </c>
      <c r="C39" s="22"/>
      <c r="D39" s="22"/>
      <c r="E39" s="22"/>
      <c r="F39" s="22"/>
      <c r="G39" s="22">
        <v>-13.95</v>
      </c>
      <c r="H39" s="22">
        <f t="shared" si="2"/>
        <v>132.9000000000002</v>
      </c>
      <c r="I39" s="3"/>
      <c r="J39" s="3">
        <f t="shared" si="3"/>
        <v>6.3999999999999986</v>
      </c>
      <c r="K39" s="29">
        <f t="shared" si="4"/>
        <v>139.30000000000021</v>
      </c>
      <c r="L39" s="21"/>
    </row>
    <row r="40" spans="1:12">
      <c r="A40" s="20">
        <v>40785</v>
      </c>
      <c r="B40" s="21" t="s">
        <v>24</v>
      </c>
      <c r="C40" s="22"/>
      <c r="D40" s="22"/>
      <c r="E40" s="22"/>
      <c r="F40" s="22"/>
      <c r="G40" s="22">
        <v>-13.95</v>
      </c>
      <c r="H40" s="22">
        <f t="shared" si="2"/>
        <v>118.9500000000002</v>
      </c>
      <c r="I40" s="3"/>
      <c r="J40" s="3">
        <f t="shared" si="3"/>
        <v>6.3999999999999986</v>
      </c>
      <c r="K40" s="29">
        <f t="shared" si="4"/>
        <v>125.35000000000019</v>
      </c>
      <c r="L40" s="21"/>
    </row>
    <row r="41" spans="1:12">
      <c r="A41" s="20">
        <v>41277</v>
      </c>
      <c r="B41" s="21" t="s">
        <v>18</v>
      </c>
      <c r="C41" s="22"/>
      <c r="D41" s="22"/>
      <c r="E41" s="22"/>
      <c r="F41" s="22"/>
      <c r="G41" s="22">
        <v>-13.95</v>
      </c>
      <c r="H41" s="22">
        <f t="shared" si="2"/>
        <v>105.0000000000002</v>
      </c>
      <c r="I41" s="3"/>
      <c r="J41" s="3">
        <f t="shared" si="3"/>
        <v>6.3999999999999986</v>
      </c>
      <c r="K41" s="29">
        <f t="shared" si="4"/>
        <v>111.4000000000002</v>
      </c>
      <c r="L41" s="21"/>
    </row>
    <row r="42" spans="1:12">
      <c r="A42" s="20">
        <v>41276</v>
      </c>
      <c r="B42" s="21" t="s">
        <v>19</v>
      </c>
      <c r="C42" s="22"/>
      <c r="D42" s="22"/>
      <c r="E42" s="22"/>
      <c r="F42" s="22"/>
      <c r="G42" s="22"/>
      <c r="H42" s="22">
        <f t="shared" si="2"/>
        <v>105.0000000000002</v>
      </c>
      <c r="I42" s="3">
        <v>-13.95</v>
      </c>
      <c r="J42" s="3">
        <f t="shared" si="3"/>
        <v>-7.5500000000000007</v>
      </c>
      <c r="K42" s="29">
        <f t="shared" si="4"/>
        <v>97.450000000000202</v>
      </c>
      <c r="L42" s="21"/>
    </row>
    <row r="43" spans="1:12">
      <c r="A43" s="20">
        <v>41277</v>
      </c>
      <c r="B43" s="21" t="s">
        <v>25</v>
      </c>
      <c r="C43" s="22">
        <v>50</v>
      </c>
      <c r="D43" s="22">
        <f>C43*0.029+0.3</f>
        <v>1.7500000000000002</v>
      </c>
      <c r="E43" s="22">
        <f>C43-D43</f>
        <v>48.25</v>
      </c>
      <c r="F43" s="22">
        <f>E43-I43</f>
        <v>33.25</v>
      </c>
      <c r="G43" s="22"/>
      <c r="H43" s="22">
        <f t="shared" si="2"/>
        <v>138.2500000000002</v>
      </c>
      <c r="I43" s="3">
        <v>15</v>
      </c>
      <c r="J43" s="3">
        <f t="shared" si="3"/>
        <v>7.4499999999999993</v>
      </c>
      <c r="K43" s="29">
        <f t="shared" si="4"/>
        <v>145.70000000000019</v>
      </c>
      <c r="L43" s="21"/>
    </row>
    <row r="44" spans="1:12">
      <c r="A44" s="20">
        <v>41642</v>
      </c>
      <c r="B44" s="21" t="s">
        <v>18</v>
      </c>
      <c r="C44" s="22"/>
      <c r="D44" s="22"/>
      <c r="E44" s="22"/>
      <c r="F44" s="22"/>
      <c r="G44" s="22">
        <v>-13.95</v>
      </c>
      <c r="H44" s="22">
        <f t="shared" si="2"/>
        <v>124.3000000000002</v>
      </c>
      <c r="I44" s="3"/>
      <c r="J44" s="3">
        <f t="shared" si="3"/>
        <v>7.4499999999999993</v>
      </c>
      <c r="K44" s="29">
        <f t="shared" si="4"/>
        <v>131.7500000000002</v>
      </c>
      <c r="L44" s="21"/>
    </row>
    <row r="45" spans="1:12">
      <c r="A45" s="20">
        <v>41641</v>
      </c>
      <c r="B45" s="21" t="s">
        <v>19</v>
      </c>
      <c r="C45" s="22"/>
      <c r="D45" s="22"/>
      <c r="E45" s="22"/>
      <c r="F45" s="22"/>
      <c r="G45" s="22"/>
      <c r="H45" s="22">
        <f t="shared" si="2"/>
        <v>124.3000000000002</v>
      </c>
      <c r="I45" s="3">
        <v>-13.95</v>
      </c>
      <c r="J45" s="3">
        <f t="shared" si="3"/>
        <v>-6.5</v>
      </c>
      <c r="K45" s="29">
        <f t="shared" si="4"/>
        <v>117.8000000000002</v>
      </c>
      <c r="L45" s="21"/>
    </row>
    <row r="46" spans="1:12">
      <c r="A46" s="20">
        <v>41794</v>
      </c>
      <c r="B46" s="21" t="s">
        <v>23</v>
      </c>
      <c r="C46" s="22"/>
      <c r="D46" s="22"/>
      <c r="E46" s="22"/>
      <c r="F46" s="22"/>
      <c r="G46" s="22">
        <v>-13.95</v>
      </c>
      <c r="H46" s="22">
        <f t="shared" si="2"/>
        <v>110.35000000000019</v>
      </c>
      <c r="I46" s="3"/>
      <c r="J46" s="3">
        <f t="shared" si="3"/>
        <v>-6.5</v>
      </c>
      <c r="K46" s="29">
        <f t="shared" si="4"/>
        <v>103.85000000000019</v>
      </c>
      <c r="L46" s="21"/>
    </row>
    <row r="47" spans="1:12">
      <c r="A47" s="20">
        <v>41795</v>
      </c>
      <c r="B47" s="21" t="s">
        <v>25</v>
      </c>
      <c r="C47" s="22">
        <v>25</v>
      </c>
      <c r="D47" s="22">
        <f>C47*0.029+0.3</f>
        <v>1.0250000000000001</v>
      </c>
      <c r="E47" s="22">
        <f>C47-D47</f>
        <v>23.975000000000001</v>
      </c>
      <c r="F47" s="22">
        <f>E47-I47</f>
        <v>23.975000000000001</v>
      </c>
      <c r="G47" s="22"/>
      <c r="H47" s="22">
        <f t="shared" si="2"/>
        <v>134.32500000000019</v>
      </c>
      <c r="I47" s="3"/>
      <c r="J47" s="3">
        <f t="shared" si="3"/>
        <v>-6.5</v>
      </c>
      <c r="K47" s="29">
        <f t="shared" si="4"/>
        <v>127.82500000000019</v>
      </c>
      <c r="L47" s="21"/>
    </row>
    <row r="48" spans="1:12">
      <c r="A48" s="20">
        <v>42008</v>
      </c>
      <c r="B48" s="21" t="s">
        <v>18</v>
      </c>
      <c r="C48" s="22"/>
      <c r="D48" s="22"/>
      <c r="E48" s="22"/>
      <c r="F48" s="22"/>
      <c r="G48" s="22">
        <v>-13.95</v>
      </c>
      <c r="H48" s="22">
        <f t="shared" si="2"/>
        <v>120.37500000000018</v>
      </c>
      <c r="I48" s="3"/>
      <c r="J48" s="3">
        <f t="shared" si="3"/>
        <v>-6.5</v>
      </c>
      <c r="K48" s="29">
        <f t="shared" si="4"/>
        <v>113.87500000000018</v>
      </c>
      <c r="L48" s="21"/>
    </row>
    <row r="49" spans="1:12">
      <c r="A49" s="20">
        <v>42008</v>
      </c>
      <c r="B49" s="21" t="s">
        <v>19</v>
      </c>
      <c r="C49" s="22"/>
      <c r="D49" s="22"/>
      <c r="E49" s="22"/>
      <c r="F49" s="22"/>
      <c r="G49" s="22"/>
      <c r="H49" s="22">
        <f t="shared" si="2"/>
        <v>120.37500000000018</v>
      </c>
      <c r="I49" s="3">
        <v>-13.95</v>
      </c>
      <c r="J49" s="3">
        <f t="shared" si="3"/>
        <v>-20.45</v>
      </c>
      <c r="K49" s="29">
        <f t="shared" si="4"/>
        <v>99.925000000000182</v>
      </c>
      <c r="L49" s="21"/>
    </row>
    <row r="50" spans="1:12">
      <c r="A50" s="20">
        <v>42020</v>
      </c>
      <c r="B50" s="21" t="s">
        <v>25</v>
      </c>
      <c r="C50" s="22">
        <v>100</v>
      </c>
      <c r="D50" s="22">
        <f t="shared" ref="D50:D53" si="5">C50*0.029+0.3</f>
        <v>3.2</v>
      </c>
      <c r="E50" s="22">
        <f>C50-D50</f>
        <v>96.8</v>
      </c>
      <c r="F50" s="22">
        <f t="shared" ref="F50:F53" si="6">E50-I50</f>
        <v>66.8</v>
      </c>
      <c r="G50" s="22"/>
      <c r="H50" s="22">
        <f t="shared" si="2"/>
        <v>187.17500000000018</v>
      </c>
      <c r="I50" s="3">
        <v>30</v>
      </c>
      <c r="J50" s="3">
        <f t="shared" si="3"/>
        <v>9.5500000000000007</v>
      </c>
      <c r="K50" s="29">
        <f t="shared" si="4"/>
        <v>196.72500000000019</v>
      </c>
      <c r="L50" s="21"/>
    </row>
    <row r="51" spans="1:12">
      <c r="A51" s="20">
        <v>42054</v>
      </c>
      <c r="B51" s="21" t="s">
        <v>25</v>
      </c>
      <c r="C51" s="22">
        <v>50</v>
      </c>
      <c r="D51" s="22">
        <f t="shared" si="5"/>
        <v>1.7500000000000002</v>
      </c>
      <c r="E51" s="22">
        <f>C51-D51</f>
        <v>48.25</v>
      </c>
      <c r="F51" s="22">
        <f t="shared" si="6"/>
        <v>33.25</v>
      </c>
      <c r="G51" s="22"/>
      <c r="H51" s="22">
        <f t="shared" si="2"/>
        <v>220.42500000000018</v>
      </c>
      <c r="I51" s="3">
        <v>15</v>
      </c>
      <c r="J51" s="3">
        <f t="shared" si="3"/>
        <v>24.55</v>
      </c>
      <c r="K51" s="29">
        <f t="shared" si="4"/>
        <v>244.97500000000019</v>
      </c>
      <c r="L51" s="21"/>
    </row>
    <row r="52" spans="1:12">
      <c r="A52" s="20">
        <v>42097</v>
      </c>
      <c r="B52" s="21" t="s">
        <v>25</v>
      </c>
      <c r="C52" s="22">
        <v>50</v>
      </c>
      <c r="D52" s="22">
        <f t="shared" si="5"/>
        <v>1.7500000000000002</v>
      </c>
      <c r="E52" s="22">
        <f>C52-D52</f>
        <v>48.25</v>
      </c>
      <c r="F52" s="22">
        <f t="shared" si="6"/>
        <v>33.25</v>
      </c>
      <c r="G52" s="22"/>
      <c r="H52" s="22">
        <f t="shared" si="2"/>
        <v>253.67500000000018</v>
      </c>
      <c r="I52" s="3">
        <v>15</v>
      </c>
      <c r="J52" s="3">
        <f t="shared" si="3"/>
        <v>39.549999999999997</v>
      </c>
      <c r="K52" s="29">
        <f t="shared" si="4"/>
        <v>293.22500000000019</v>
      </c>
      <c r="L52" s="21"/>
    </row>
    <row r="53" spans="1:12">
      <c r="A53" s="20">
        <v>42137</v>
      </c>
      <c r="B53" s="21" t="s">
        <v>25</v>
      </c>
      <c r="C53" s="22">
        <v>50</v>
      </c>
      <c r="D53" s="22">
        <f t="shared" si="5"/>
        <v>1.7500000000000002</v>
      </c>
      <c r="E53" s="22">
        <f>C53-D53</f>
        <v>48.25</v>
      </c>
      <c r="F53" s="22">
        <f t="shared" si="6"/>
        <v>33.25</v>
      </c>
      <c r="G53" s="22"/>
      <c r="H53" s="22">
        <f t="shared" si="2"/>
        <v>286.92500000000018</v>
      </c>
      <c r="I53" s="3">
        <v>15</v>
      </c>
      <c r="J53" s="3">
        <f t="shared" si="3"/>
        <v>54.55</v>
      </c>
      <c r="K53" s="29">
        <f t="shared" si="4"/>
        <v>341.47500000000019</v>
      </c>
      <c r="L53" s="21"/>
    </row>
    <row r="54" spans="1:12">
      <c r="A54" s="20">
        <v>42159</v>
      </c>
      <c r="B54" s="21" t="s">
        <v>23</v>
      </c>
      <c r="C54" s="22"/>
      <c r="D54" s="22"/>
      <c r="E54" s="22"/>
      <c r="F54" s="22"/>
      <c r="G54" s="22">
        <v>-13.95</v>
      </c>
      <c r="H54" s="22">
        <f t="shared" si="2"/>
        <v>272.97500000000019</v>
      </c>
      <c r="I54" s="3"/>
      <c r="J54" s="3">
        <f t="shared" si="3"/>
        <v>54.55</v>
      </c>
      <c r="K54" s="29">
        <f t="shared" si="4"/>
        <v>327.5250000000002</v>
      </c>
      <c r="L54" s="21"/>
    </row>
    <row r="55" spans="1:12">
      <c r="A55" s="20">
        <v>42170</v>
      </c>
      <c r="B55" s="21" t="s">
        <v>26</v>
      </c>
      <c r="C55" s="22"/>
      <c r="D55" s="22"/>
      <c r="E55" s="22"/>
      <c r="F55" s="22"/>
      <c r="G55" s="22">
        <v>-13.95</v>
      </c>
      <c r="H55" s="22">
        <f t="shared" si="2"/>
        <v>259.0250000000002</v>
      </c>
      <c r="I55" s="3"/>
      <c r="J55" s="3">
        <f t="shared" si="3"/>
        <v>54.55</v>
      </c>
      <c r="K55" s="29">
        <f t="shared" si="4"/>
        <v>313.57500000000022</v>
      </c>
      <c r="L55" s="21"/>
    </row>
    <row r="56" spans="1:12">
      <c r="A56" s="20">
        <v>42171</v>
      </c>
      <c r="B56" s="21" t="s">
        <v>27</v>
      </c>
      <c r="C56" s="22"/>
      <c r="D56" s="22"/>
      <c r="E56" s="22"/>
      <c r="F56" s="22"/>
      <c r="G56" s="22">
        <v>-13.95</v>
      </c>
      <c r="H56" s="22">
        <f t="shared" si="2"/>
        <v>245.07500000000022</v>
      </c>
      <c r="I56" s="3"/>
      <c r="J56" s="3">
        <f t="shared" si="3"/>
        <v>54.55</v>
      </c>
      <c r="K56" s="29">
        <f t="shared" si="4"/>
        <v>299.62500000000023</v>
      </c>
      <c r="L56" s="21"/>
    </row>
    <row r="57" spans="1:12">
      <c r="A57" s="20">
        <v>42008</v>
      </c>
      <c r="B57" s="21" t="s">
        <v>18</v>
      </c>
      <c r="C57" s="22"/>
      <c r="D57" s="22"/>
      <c r="E57" s="22"/>
      <c r="F57" s="22"/>
      <c r="G57" s="22">
        <v>-13.95</v>
      </c>
      <c r="H57" s="22">
        <f t="shared" si="2"/>
        <v>231.12500000000023</v>
      </c>
      <c r="I57" s="3"/>
      <c r="J57" s="3">
        <f t="shared" si="3"/>
        <v>54.55</v>
      </c>
      <c r="K57" s="29">
        <f t="shared" si="4"/>
        <v>285.67500000000024</v>
      </c>
      <c r="L57" s="21"/>
    </row>
    <row r="58" spans="1:12">
      <c r="A58" s="20">
        <v>42008</v>
      </c>
      <c r="B58" s="21" t="s">
        <v>19</v>
      </c>
      <c r="C58" s="22"/>
      <c r="D58" s="22"/>
      <c r="E58" s="22"/>
      <c r="F58" s="22"/>
      <c r="G58" s="22"/>
      <c r="H58" s="22">
        <f t="shared" si="2"/>
        <v>231.12500000000023</v>
      </c>
      <c r="I58" s="3">
        <v>-13.95</v>
      </c>
      <c r="J58" s="3">
        <f t="shared" si="3"/>
        <v>40.599999999999994</v>
      </c>
      <c r="K58" s="29">
        <f t="shared" si="4"/>
        <v>271.72500000000025</v>
      </c>
      <c r="L58" s="21"/>
    </row>
    <row r="59" spans="1:12">
      <c r="A59" s="20">
        <v>42377</v>
      </c>
      <c r="B59" s="21" t="s">
        <v>31</v>
      </c>
      <c r="C59" s="22"/>
      <c r="D59" s="22"/>
      <c r="E59" s="22"/>
      <c r="F59" s="22"/>
      <c r="G59" s="22">
        <v>-27.9</v>
      </c>
      <c r="H59" s="22">
        <f t="shared" si="2"/>
        <v>203.22500000000022</v>
      </c>
      <c r="I59" s="3"/>
      <c r="J59" s="3">
        <f t="shared" si="3"/>
        <v>40.599999999999994</v>
      </c>
      <c r="K59" s="29">
        <f t="shared" si="4"/>
        <v>243.82500000000022</v>
      </c>
      <c r="L59" s="21"/>
    </row>
    <row r="60" spans="1:12">
      <c r="A60" s="20">
        <v>42530</v>
      </c>
      <c r="B60" s="21" t="s">
        <v>26</v>
      </c>
      <c r="C60" s="22"/>
      <c r="D60" s="22"/>
      <c r="E60" s="22"/>
      <c r="F60" s="22"/>
      <c r="G60" s="22">
        <v>-13.95</v>
      </c>
      <c r="H60" s="22">
        <f t="shared" si="2"/>
        <v>189.27500000000023</v>
      </c>
      <c r="I60" s="3"/>
      <c r="J60" s="3">
        <f t="shared" si="3"/>
        <v>40.599999999999994</v>
      </c>
      <c r="K60" s="29">
        <f t="shared" si="4"/>
        <v>229.87500000000023</v>
      </c>
      <c r="L60" s="21"/>
    </row>
    <row r="61" spans="1:12">
      <c r="A61" s="20">
        <v>42530</v>
      </c>
      <c r="B61" s="21" t="s">
        <v>27</v>
      </c>
      <c r="C61" s="22"/>
      <c r="D61" s="22"/>
      <c r="E61" s="22"/>
      <c r="F61" s="22"/>
      <c r="G61" s="22">
        <v>-13.95</v>
      </c>
      <c r="H61" s="22">
        <f t="shared" si="2"/>
        <v>175.32500000000024</v>
      </c>
      <c r="I61" s="3"/>
      <c r="J61" s="3">
        <f t="shared" si="3"/>
        <v>40.599999999999994</v>
      </c>
      <c r="K61" s="29">
        <f t="shared" si="4"/>
        <v>215.92500000000024</v>
      </c>
      <c r="L61" s="21"/>
    </row>
    <row r="62" spans="1:12">
      <c r="A62" s="20">
        <v>42616</v>
      </c>
      <c r="B62" s="21" t="s">
        <v>24</v>
      </c>
      <c r="C62" s="22"/>
      <c r="D62" s="22"/>
      <c r="E62" s="22"/>
      <c r="F62" s="22"/>
      <c r="G62" s="22">
        <v>-13.95</v>
      </c>
      <c r="H62" s="22">
        <f t="shared" si="2"/>
        <v>161.37500000000026</v>
      </c>
      <c r="I62" s="3"/>
      <c r="J62" s="3">
        <f t="shared" si="3"/>
        <v>40.599999999999994</v>
      </c>
      <c r="K62" s="29">
        <f t="shared" si="4"/>
        <v>201.97500000000025</v>
      </c>
      <c r="L62" s="21"/>
    </row>
    <row r="63" spans="1:12">
      <c r="A63" s="20">
        <v>42730</v>
      </c>
      <c r="B63" s="21" t="s">
        <v>29</v>
      </c>
      <c r="C63" s="22"/>
      <c r="D63" s="22"/>
      <c r="E63" s="22"/>
      <c r="F63" s="22"/>
      <c r="G63" s="22">
        <v>-47</v>
      </c>
      <c r="H63" s="22">
        <f t="shared" si="2"/>
        <v>114.37500000000026</v>
      </c>
      <c r="I63" s="3"/>
      <c r="J63" s="3">
        <f t="shared" si="3"/>
        <v>40.599999999999994</v>
      </c>
      <c r="K63" s="29">
        <f t="shared" si="4"/>
        <v>154.97500000000025</v>
      </c>
      <c r="L63" s="21"/>
    </row>
    <row r="64" spans="1:12">
      <c r="A64" s="20">
        <v>42742</v>
      </c>
      <c r="B64" s="21" t="s">
        <v>18</v>
      </c>
      <c r="C64" s="22"/>
      <c r="D64" s="22"/>
      <c r="E64" s="22"/>
      <c r="F64" s="22"/>
      <c r="G64" s="22">
        <v>-13.95</v>
      </c>
      <c r="H64" s="22">
        <f t="shared" si="2"/>
        <v>100.42500000000025</v>
      </c>
      <c r="I64" s="3"/>
      <c r="J64" s="3">
        <f t="shared" si="3"/>
        <v>40.599999999999994</v>
      </c>
      <c r="K64" s="29">
        <f t="shared" si="4"/>
        <v>141.02500000000026</v>
      </c>
      <c r="L64" s="21"/>
    </row>
    <row r="65" spans="1:12">
      <c r="A65" s="20">
        <v>42742</v>
      </c>
      <c r="B65" s="21" t="s">
        <v>19</v>
      </c>
      <c r="C65" s="22"/>
      <c r="D65" s="22"/>
      <c r="E65" s="22"/>
      <c r="F65" s="22"/>
      <c r="G65" s="22"/>
      <c r="H65" s="22">
        <f t="shared" si="2"/>
        <v>100.42500000000025</v>
      </c>
      <c r="I65" s="3">
        <v>-13.95</v>
      </c>
      <c r="J65" s="3">
        <f t="shared" si="3"/>
        <v>26.649999999999995</v>
      </c>
      <c r="K65" s="29">
        <f t="shared" si="4"/>
        <v>127.07500000000024</v>
      </c>
      <c r="L65" s="21"/>
    </row>
    <row r="66" spans="1:12">
      <c r="A66" s="20">
        <v>42742</v>
      </c>
      <c r="B66" s="21" t="s">
        <v>28</v>
      </c>
      <c r="C66" s="22"/>
      <c r="D66" s="22"/>
      <c r="E66" s="22"/>
      <c r="F66" s="22"/>
      <c r="G66" s="22"/>
      <c r="H66" s="22">
        <f t="shared" si="2"/>
        <v>100.42500000000025</v>
      </c>
      <c r="I66" s="3">
        <v>-13.95</v>
      </c>
      <c r="J66" s="3">
        <f t="shared" si="3"/>
        <v>12.699999999999996</v>
      </c>
      <c r="K66" s="29">
        <f t="shared" si="4"/>
        <v>113.12500000000026</v>
      </c>
      <c r="L66" s="21"/>
    </row>
    <row r="67" spans="1:12">
      <c r="A67" s="20">
        <v>42750</v>
      </c>
      <c r="B67" s="21" t="s">
        <v>30</v>
      </c>
      <c r="C67" s="22">
        <v>50</v>
      </c>
      <c r="D67" s="22">
        <f>C67*0.029+0.3</f>
        <v>1.7500000000000002</v>
      </c>
      <c r="E67" s="22">
        <f>C67-D67</f>
        <v>48.25</v>
      </c>
      <c r="F67" s="22">
        <f>E67-I67</f>
        <v>33.25</v>
      </c>
      <c r="G67" s="22"/>
      <c r="H67" s="22">
        <f t="shared" si="2"/>
        <v>133.67500000000024</v>
      </c>
      <c r="I67" s="3">
        <v>15</v>
      </c>
      <c r="J67" s="3">
        <f t="shared" si="3"/>
        <v>27.699999999999996</v>
      </c>
      <c r="K67" s="29">
        <f t="shared" si="4"/>
        <v>161.37500000000023</v>
      </c>
      <c r="L67" s="21"/>
    </row>
    <row r="68" spans="1:12">
      <c r="A68" s="20">
        <v>42895</v>
      </c>
      <c r="B68" s="21" t="s">
        <v>26</v>
      </c>
      <c r="C68" s="22"/>
      <c r="D68" s="22"/>
      <c r="E68" s="22"/>
      <c r="F68" s="22"/>
      <c r="G68" s="22">
        <v>-13.95</v>
      </c>
      <c r="H68" s="22">
        <f t="shared" si="2"/>
        <v>119.72500000000024</v>
      </c>
      <c r="I68" s="3"/>
      <c r="J68" s="3">
        <f t="shared" si="3"/>
        <v>27.699999999999996</v>
      </c>
      <c r="K68" s="29">
        <f t="shared" si="4"/>
        <v>147.42500000000024</v>
      </c>
      <c r="L68" s="21"/>
    </row>
    <row r="69" spans="1:12">
      <c r="A69" s="20">
        <v>42895</v>
      </c>
      <c r="B69" s="21" t="s">
        <v>27</v>
      </c>
      <c r="C69" s="22"/>
      <c r="D69" s="22"/>
      <c r="E69" s="22"/>
      <c r="F69" s="22"/>
      <c r="G69" s="22">
        <v>-13.95</v>
      </c>
      <c r="H69" s="22">
        <f t="shared" si="2"/>
        <v>105.77500000000023</v>
      </c>
      <c r="I69" s="3"/>
      <c r="J69" s="3">
        <f t="shared" si="3"/>
        <v>27.699999999999996</v>
      </c>
      <c r="K69" s="29">
        <f t="shared" si="4"/>
        <v>133.47500000000022</v>
      </c>
      <c r="L69" s="21"/>
    </row>
    <row r="70" spans="1:12">
      <c r="A70" s="20">
        <v>42897</v>
      </c>
      <c r="B70" s="21" t="s">
        <v>30</v>
      </c>
      <c r="C70" s="22">
        <v>50</v>
      </c>
      <c r="D70" s="22">
        <f>C70*0.029+0.3</f>
        <v>1.7500000000000002</v>
      </c>
      <c r="E70" s="22">
        <f>C70-D70</f>
        <v>48.25</v>
      </c>
      <c r="F70" s="22">
        <f>E70-I70</f>
        <v>33.25</v>
      </c>
      <c r="G70" s="22"/>
      <c r="H70" s="22">
        <f t="shared" si="2"/>
        <v>139.02500000000023</v>
      </c>
      <c r="I70" s="3">
        <v>15</v>
      </c>
      <c r="J70" s="3">
        <f t="shared" si="3"/>
        <v>42.699999999999996</v>
      </c>
      <c r="K70" s="29">
        <f t="shared" si="4"/>
        <v>181.72500000000022</v>
      </c>
      <c r="L70" s="21"/>
    </row>
    <row r="71" spans="1:12">
      <c r="A71" s="20">
        <v>42981</v>
      </c>
      <c r="B71" s="21" t="s">
        <v>24</v>
      </c>
      <c r="C71" s="22"/>
      <c r="D71" s="22"/>
      <c r="E71" s="22"/>
      <c r="F71" s="22"/>
      <c r="G71" s="22">
        <v>-13.95</v>
      </c>
      <c r="H71" s="22">
        <f t="shared" si="2"/>
        <v>125.07500000000023</v>
      </c>
      <c r="I71" s="3"/>
      <c r="J71" s="3">
        <f t="shared" si="3"/>
        <v>42.699999999999996</v>
      </c>
      <c r="K71" s="29">
        <f t="shared" si="4"/>
        <v>167.77500000000023</v>
      </c>
      <c r="L71" s="21"/>
    </row>
    <row r="72" spans="1:12">
      <c r="A72" s="20">
        <v>42742</v>
      </c>
      <c r="B72" s="21" t="s">
        <v>18</v>
      </c>
      <c r="C72" s="22"/>
      <c r="D72" s="22"/>
      <c r="E72" s="22"/>
      <c r="F72" s="22"/>
      <c r="G72" s="22">
        <v>-13.95</v>
      </c>
      <c r="H72" s="22">
        <f t="shared" si="2"/>
        <v>111.12500000000023</v>
      </c>
      <c r="I72" s="3"/>
      <c r="J72" s="3">
        <f t="shared" si="3"/>
        <v>42.699999999999996</v>
      </c>
      <c r="K72" s="29">
        <f t="shared" si="4"/>
        <v>153.82500000000022</v>
      </c>
      <c r="L72" s="21"/>
    </row>
    <row r="73" spans="1:12">
      <c r="A73" s="20">
        <v>43117</v>
      </c>
      <c r="B73" s="21" t="s">
        <v>32</v>
      </c>
      <c r="C73" s="22">
        <v>42.7</v>
      </c>
      <c r="D73" s="22">
        <f>C73*0.029+0.3</f>
        <v>1.5383000000000002</v>
      </c>
      <c r="E73" s="22">
        <f>C73-D73</f>
        <v>41.161700000000003</v>
      </c>
      <c r="F73" s="22">
        <f t="shared" ref="F73:F75" si="7">E73-I73</f>
        <v>41.161700000000003</v>
      </c>
      <c r="G73" s="22"/>
      <c r="H73" s="22">
        <f t="shared" si="2"/>
        <v>152.28670000000022</v>
      </c>
      <c r="I73" s="3"/>
      <c r="J73" s="3">
        <f t="shared" si="3"/>
        <v>42.699999999999996</v>
      </c>
      <c r="K73" s="29">
        <f t="shared" si="4"/>
        <v>194.98670000000021</v>
      </c>
      <c r="L73" s="21"/>
    </row>
    <row r="74" spans="1:12">
      <c r="A74" s="20">
        <v>43101</v>
      </c>
      <c r="B74" s="21" t="s">
        <v>30</v>
      </c>
      <c r="C74" s="22">
        <v>23.97</v>
      </c>
      <c r="D74" s="22">
        <f>C74*0.029+0.3</f>
        <v>0.99513000000000007</v>
      </c>
      <c r="E74" s="22">
        <f>C74-D74</f>
        <v>22.974869999999999</v>
      </c>
      <c r="F74" s="22">
        <f t="shared" si="7"/>
        <v>22.974869999999999</v>
      </c>
      <c r="G74" s="22"/>
      <c r="H74" s="22">
        <f t="shared" si="2"/>
        <v>175.26157000000023</v>
      </c>
      <c r="I74" s="3"/>
      <c r="J74" s="3">
        <f t="shared" si="3"/>
        <v>42.699999999999996</v>
      </c>
      <c r="K74" s="29">
        <f t="shared" si="4"/>
        <v>217.96157000000022</v>
      </c>
      <c r="L74" s="21"/>
    </row>
    <row r="75" spans="1:12">
      <c r="A75" s="20">
        <v>43101</v>
      </c>
      <c r="B75" s="21" t="s">
        <v>30</v>
      </c>
      <c r="C75" s="22">
        <v>42</v>
      </c>
      <c r="D75" s="22">
        <f>C75*0.029+0.3</f>
        <v>1.518</v>
      </c>
      <c r="E75" s="22">
        <f>C75-D75</f>
        <v>40.481999999999999</v>
      </c>
      <c r="F75" s="22">
        <f t="shared" si="7"/>
        <v>25.481999999999999</v>
      </c>
      <c r="G75" s="22"/>
      <c r="H75" s="22">
        <f t="shared" si="2"/>
        <v>200.74357000000023</v>
      </c>
      <c r="I75" s="3">
        <v>15</v>
      </c>
      <c r="J75" s="3">
        <f t="shared" si="3"/>
        <v>57.699999999999996</v>
      </c>
      <c r="K75" s="29">
        <f t="shared" si="4"/>
        <v>258.44357000000025</v>
      </c>
      <c r="L75" s="21"/>
    </row>
    <row r="76" spans="1:12">
      <c r="A76" s="20">
        <v>43101</v>
      </c>
      <c r="B76" s="21" t="s">
        <v>18</v>
      </c>
      <c r="C76" s="22"/>
      <c r="D76" s="22"/>
      <c r="E76" s="22"/>
      <c r="F76" s="22"/>
      <c r="G76" s="22">
        <v>-13.95</v>
      </c>
      <c r="H76" s="22">
        <f t="shared" si="2"/>
        <v>186.79357000000024</v>
      </c>
      <c r="I76" s="3"/>
      <c r="J76" s="3">
        <f t="shared" si="3"/>
        <v>57.699999999999996</v>
      </c>
      <c r="K76" s="29">
        <f t="shared" si="4"/>
        <v>244.49357000000023</v>
      </c>
      <c r="L76" s="21"/>
    </row>
    <row r="77" spans="1:12">
      <c r="A77" s="20">
        <v>43101</v>
      </c>
      <c r="B77" s="21" t="s">
        <v>19</v>
      </c>
      <c r="C77" s="22"/>
      <c r="D77" s="22"/>
      <c r="E77" s="22"/>
      <c r="F77" s="22"/>
      <c r="G77" s="22"/>
      <c r="H77" s="22">
        <f t="shared" si="2"/>
        <v>186.79357000000024</v>
      </c>
      <c r="I77" s="3">
        <v>-13.95</v>
      </c>
      <c r="J77" s="3">
        <f t="shared" si="3"/>
        <v>43.75</v>
      </c>
      <c r="K77" s="29">
        <f t="shared" si="4"/>
        <v>230.54357000000024</v>
      </c>
      <c r="L77" s="21"/>
    </row>
    <row r="78" spans="1:12">
      <c r="A78" s="20">
        <v>43101</v>
      </c>
      <c r="B78" s="21" t="s">
        <v>28</v>
      </c>
      <c r="C78" s="22"/>
      <c r="D78" s="22"/>
      <c r="E78" s="22"/>
      <c r="F78" s="22"/>
      <c r="G78" s="22"/>
      <c r="H78" s="22">
        <f t="shared" si="2"/>
        <v>186.79357000000024</v>
      </c>
      <c r="I78" s="3">
        <v>-13.95</v>
      </c>
      <c r="J78" s="3">
        <f t="shared" si="3"/>
        <v>29.8</v>
      </c>
      <c r="K78" s="29">
        <f t="shared" si="4"/>
        <v>216.59357000000026</v>
      </c>
      <c r="L78" s="21"/>
    </row>
    <row r="79" spans="1:12">
      <c r="A79" s="20">
        <v>43233</v>
      </c>
      <c r="B79" s="21" t="s">
        <v>3</v>
      </c>
      <c r="C79" s="22">
        <v>30</v>
      </c>
      <c r="D79" s="22">
        <f>C79*0.029+0.3</f>
        <v>1.17</v>
      </c>
      <c r="E79" s="22">
        <f>C79-D79</f>
        <v>28.83</v>
      </c>
      <c r="F79" s="22">
        <f>E79-I79</f>
        <v>28.83</v>
      </c>
      <c r="G79" s="22"/>
      <c r="H79" s="22">
        <f t="shared" si="2"/>
        <v>215.62357000000026</v>
      </c>
      <c r="I79" s="3"/>
      <c r="J79" s="3">
        <f t="shared" si="3"/>
        <v>29.8</v>
      </c>
      <c r="K79" s="29">
        <f t="shared" si="4"/>
        <v>245.42357000000027</v>
      </c>
      <c r="L79" s="21"/>
    </row>
    <row r="80" spans="1:12">
      <c r="A80" s="20">
        <v>43253</v>
      </c>
      <c r="B80" s="21" t="s">
        <v>26</v>
      </c>
      <c r="C80" s="22"/>
      <c r="D80" s="22"/>
      <c r="E80" s="22"/>
      <c r="F80" s="22"/>
      <c r="G80" s="22">
        <v>-13.95</v>
      </c>
      <c r="H80" s="22">
        <f t="shared" si="2"/>
        <v>201.67357000000027</v>
      </c>
      <c r="I80" s="3"/>
      <c r="J80" s="3">
        <f t="shared" si="3"/>
        <v>29.8</v>
      </c>
      <c r="K80" s="29">
        <f t="shared" si="4"/>
        <v>231.47357000000028</v>
      </c>
      <c r="L80" s="21"/>
    </row>
    <row r="81" spans="1:12">
      <c r="A81" s="20">
        <v>43253</v>
      </c>
      <c r="B81" s="21" t="s">
        <v>27</v>
      </c>
      <c r="C81" s="22"/>
      <c r="D81" s="22"/>
      <c r="E81" s="22"/>
      <c r="F81" s="22"/>
      <c r="G81" s="22">
        <v>-13.95</v>
      </c>
      <c r="H81" s="22">
        <f t="shared" si="2"/>
        <v>187.72357000000028</v>
      </c>
      <c r="I81" s="3"/>
      <c r="J81" s="3">
        <f t="shared" si="3"/>
        <v>29.8</v>
      </c>
      <c r="K81" s="29">
        <f t="shared" si="4"/>
        <v>217.52357000000029</v>
      </c>
      <c r="L81" s="21"/>
    </row>
    <row r="82" spans="1:12">
      <c r="A82" s="20">
        <v>43253</v>
      </c>
      <c r="B82" s="21" t="s">
        <v>23</v>
      </c>
      <c r="C82" s="22"/>
      <c r="D82" s="22"/>
      <c r="E82" s="22"/>
      <c r="F82" s="22"/>
      <c r="G82" s="22">
        <v>-13.95</v>
      </c>
      <c r="H82" s="22">
        <f t="shared" si="2"/>
        <v>173.77357000000029</v>
      </c>
      <c r="I82" s="3"/>
      <c r="J82" s="3">
        <f t="shared" si="3"/>
        <v>29.8</v>
      </c>
      <c r="K82" s="29">
        <f t="shared" si="4"/>
        <v>203.5735700000003</v>
      </c>
      <c r="L82" s="21"/>
    </row>
    <row r="83" spans="1:12">
      <c r="A83" s="20">
        <v>43254</v>
      </c>
      <c r="B83" s="21" t="s">
        <v>30</v>
      </c>
      <c r="C83" s="22">
        <v>50</v>
      </c>
      <c r="D83" s="22">
        <f>C83*0.029+0.3</f>
        <v>1.7500000000000002</v>
      </c>
      <c r="E83" s="22">
        <f>C83-D83</f>
        <v>48.25</v>
      </c>
      <c r="F83" s="22">
        <f>E83-I83</f>
        <v>33.25</v>
      </c>
      <c r="G83" s="22"/>
      <c r="H83" s="22">
        <f t="shared" si="2"/>
        <v>207.02357000000029</v>
      </c>
      <c r="I83" s="3">
        <v>15</v>
      </c>
      <c r="J83" s="3">
        <f t="shared" si="3"/>
        <v>44.8</v>
      </c>
      <c r="K83" s="29">
        <f t="shared" si="4"/>
        <v>251.8235700000003</v>
      </c>
      <c r="L83" s="21"/>
    </row>
    <row r="84" spans="1:12">
      <c r="A84" s="20">
        <v>43325</v>
      </c>
      <c r="B84" s="21" t="s">
        <v>24</v>
      </c>
      <c r="C84" s="22"/>
      <c r="D84" s="22"/>
      <c r="E84" s="22"/>
      <c r="F84" s="22"/>
      <c r="G84" s="22">
        <v>-13.95</v>
      </c>
      <c r="H84" s="22">
        <f t="shared" si="2"/>
        <v>193.0735700000003</v>
      </c>
      <c r="I84" s="3"/>
      <c r="J84" s="3">
        <f t="shared" si="3"/>
        <v>44.8</v>
      </c>
      <c r="K84" s="29">
        <f t="shared" si="4"/>
        <v>237.87357000000031</v>
      </c>
      <c r="L84" s="21"/>
    </row>
    <row r="85" spans="1:12">
      <c r="A85" s="20">
        <v>43442</v>
      </c>
      <c r="B85" s="21" t="s">
        <v>18</v>
      </c>
      <c r="C85" s="22"/>
      <c r="D85" s="22"/>
      <c r="E85" s="22"/>
      <c r="F85" s="22"/>
      <c r="G85" s="22">
        <v>-13.95</v>
      </c>
      <c r="H85" s="22">
        <f t="shared" si="2"/>
        <v>179.12357000000031</v>
      </c>
      <c r="I85" s="3"/>
      <c r="J85" s="3">
        <f t="shared" si="3"/>
        <v>44.8</v>
      </c>
      <c r="K85" s="29">
        <f t="shared" si="4"/>
        <v>223.92357000000032</v>
      </c>
      <c r="L85" s="26"/>
    </row>
    <row r="86" spans="1:12">
      <c r="A86" s="20">
        <v>43442</v>
      </c>
      <c r="B86" s="21" t="s">
        <v>20</v>
      </c>
      <c r="C86" s="22">
        <v>27.82</v>
      </c>
      <c r="D86" s="22">
        <f>C86*0.029+0.3</f>
        <v>1.1067800000000001</v>
      </c>
      <c r="E86" s="22">
        <f>C86-D86</f>
        <v>26.71322</v>
      </c>
      <c r="F86" s="22">
        <v>0</v>
      </c>
      <c r="G86" s="22"/>
      <c r="H86" s="22">
        <f t="shared" ref="H86:H94" si="8">H85+F86+G86</f>
        <v>179.12357000000031</v>
      </c>
      <c r="I86" s="3">
        <v>26.71</v>
      </c>
      <c r="J86" s="3">
        <f t="shared" ref="J86:J93" si="9">J85+I86</f>
        <v>71.509999999999991</v>
      </c>
      <c r="K86" s="29">
        <f t="shared" ref="K86:K94" si="10">H86+J86</f>
        <v>250.6335700000003</v>
      </c>
      <c r="L86" s="26"/>
    </row>
    <row r="87" spans="1:12">
      <c r="A87" s="20">
        <v>43480</v>
      </c>
      <c r="B87" s="21" t="s">
        <v>19</v>
      </c>
      <c r="C87" s="22"/>
      <c r="D87" s="22"/>
      <c r="E87" s="22"/>
      <c r="F87" s="22"/>
      <c r="G87" s="22"/>
      <c r="H87" s="22">
        <f t="shared" si="8"/>
        <v>179.12357000000031</v>
      </c>
      <c r="I87" s="3">
        <v>-12.95</v>
      </c>
      <c r="J87" s="3">
        <f t="shared" si="9"/>
        <v>58.559999999999988</v>
      </c>
      <c r="K87" s="29">
        <f t="shared" si="10"/>
        <v>237.68357000000032</v>
      </c>
      <c r="L87" s="21"/>
    </row>
    <row r="88" spans="1:12">
      <c r="A88" s="20">
        <v>43480</v>
      </c>
      <c r="B88" s="21" t="s">
        <v>28</v>
      </c>
      <c r="C88" s="22"/>
      <c r="D88" s="22"/>
      <c r="E88" s="22"/>
      <c r="F88" s="22"/>
      <c r="G88" s="22"/>
      <c r="H88" s="22">
        <f t="shared" si="8"/>
        <v>179.12357000000031</v>
      </c>
      <c r="I88" s="3">
        <v>-12.95</v>
      </c>
      <c r="J88" s="3">
        <f t="shared" si="9"/>
        <v>45.609999999999985</v>
      </c>
      <c r="K88" s="29">
        <f t="shared" si="10"/>
        <v>224.7335700000003</v>
      </c>
      <c r="L88" s="21"/>
    </row>
    <row r="89" spans="1:12">
      <c r="A89" s="20">
        <v>43254</v>
      </c>
      <c r="B89" s="21" t="s">
        <v>30</v>
      </c>
      <c r="C89" s="22">
        <v>50</v>
      </c>
      <c r="D89" s="22">
        <f>C89*0.029+0.3</f>
        <v>1.7500000000000002</v>
      </c>
      <c r="E89" s="22">
        <f>C89-D89</f>
        <v>48.25</v>
      </c>
      <c r="F89" s="22">
        <f>E89-I89</f>
        <v>33.25</v>
      </c>
      <c r="G89" s="22"/>
      <c r="H89" s="22">
        <f t="shared" si="8"/>
        <v>212.37357000000031</v>
      </c>
      <c r="I89" s="3">
        <v>15</v>
      </c>
      <c r="J89" s="3">
        <f t="shared" si="9"/>
        <v>60.609999999999985</v>
      </c>
      <c r="K89" s="29">
        <f t="shared" si="10"/>
        <v>272.98357000000033</v>
      </c>
      <c r="L89" s="21"/>
    </row>
    <row r="90" spans="1:12">
      <c r="A90" s="20">
        <v>43622</v>
      </c>
      <c r="B90" s="21" t="s">
        <v>26</v>
      </c>
      <c r="C90" s="22"/>
      <c r="D90" s="22"/>
      <c r="E90" s="22"/>
      <c r="F90" s="22"/>
      <c r="G90" s="22">
        <v>-12.95</v>
      </c>
      <c r="H90" s="22">
        <f>H89+F90+G90</f>
        <v>199.42357000000032</v>
      </c>
      <c r="I90" s="3"/>
      <c r="J90" s="3">
        <f t="shared" si="9"/>
        <v>60.609999999999985</v>
      </c>
      <c r="K90" s="29">
        <f t="shared" si="10"/>
        <v>260.03357000000028</v>
      </c>
      <c r="L90" s="21"/>
    </row>
    <row r="91" spans="1:12">
      <c r="A91" s="20">
        <v>43622</v>
      </c>
      <c r="B91" s="21" t="s">
        <v>27</v>
      </c>
      <c r="C91" s="22"/>
      <c r="D91" s="22"/>
      <c r="E91" s="22"/>
      <c r="F91" s="22"/>
      <c r="G91" s="22">
        <v>-12.95</v>
      </c>
      <c r="H91" s="22">
        <f t="shared" si="8"/>
        <v>186.47357000000034</v>
      </c>
      <c r="I91" s="3"/>
      <c r="J91" s="3">
        <f t="shared" si="9"/>
        <v>60.609999999999985</v>
      </c>
      <c r="K91" s="29">
        <f t="shared" si="10"/>
        <v>247.08357000000032</v>
      </c>
      <c r="L91" s="21"/>
    </row>
    <row r="92" spans="1:12">
      <c r="A92" s="20">
        <v>43622</v>
      </c>
      <c r="B92" s="21" t="s">
        <v>23</v>
      </c>
      <c r="C92" s="22"/>
      <c r="D92" s="22"/>
      <c r="E92" s="22"/>
      <c r="F92" s="22"/>
      <c r="G92" s="22">
        <v>-12.95</v>
      </c>
      <c r="H92" s="22">
        <f t="shared" si="8"/>
        <v>173.52357000000035</v>
      </c>
      <c r="I92" s="3"/>
      <c r="J92" s="3">
        <f t="shared" si="9"/>
        <v>60.609999999999985</v>
      </c>
      <c r="K92" s="29">
        <f t="shared" si="10"/>
        <v>234.13357000000033</v>
      </c>
      <c r="L92" s="21"/>
    </row>
    <row r="93" spans="1:12">
      <c r="A93" s="20">
        <v>43325</v>
      </c>
      <c r="B93" s="21" t="s">
        <v>24</v>
      </c>
      <c r="C93" s="22"/>
      <c r="D93" s="22"/>
      <c r="E93" s="22"/>
      <c r="F93" s="22"/>
      <c r="G93" s="22">
        <v>-12.95</v>
      </c>
      <c r="H93" s="22">
        <f t="shared" si="8"/>
        <v>160.57357000000036</v>
      </c>
      <c r="I93" s="3"/>
      <c r="J93" s="3">
        <f t="shared" si="9"/>
        <v>60.609999999999985</v>
      </c>
      <c r="K93" s="29">
        <f t="shared" si="10"/>
        <v>221.18357000000034</v>
      </c>
      <c r="L93" s="21"/>
    </row>
    <row r="94" spans="1:12">
      <c r="A94" s="20">
        <v>43807</v>
      </c>
      <c r="B94" s="21" t="s">
        <v>18</v>
      </c>
      <c r="C94" s="22"/>
      <c r="D94" s="22"/>
      <c r="E94" s="22"/>
      <c r="F94" s="22"/>
      <c r="G94" s="22">
        <v>-12.95</v>
      </c>
      <c r="H94" s="22">
        <f t="shared" si="8"/>
        <v>147.62357000000037</v>
      </c>
      <c r="I94" s="3"/>
      <c r="J94" s="3">
        <f>J92+I94</f>
        <v>60.609999999999985</v>
      </c>
      <c r="K94" s="29">
        <f t="shared" si="10"/>
        <v>208.23357000000036</v>
      </c>
      <c r="L94" s="26"/>
    </row>
    <row r="95" spans="1:12">
      <c r="A95" s="20">
        <v>43837</v>
      </c>
      <c r="B95" s="21" t="s">
        <v>19</v>
      </c>
      <c r="C95" s="22"/>
      <c r="D95" s="22"/>
      <c r="E95" s="22"/>
      <c r="F95" s="22"/>
      <c r="G95" s="22">
        <v>-12.95</v>
      </c>
      <c r="H95" s="22">
        <f t="shared" ref="H95:H96" si="11">H94+F95+G95</f>
        <v>134.67357000000038</v>
      </c>
      <c r="I95" s="3">
        <v>-12.95</v>
      </c>
      <c r="J95" s="3">
        <f t="shared" ref="J95:J100" si="12">J94+I95</f>
        <v>47.659999999999982</v>
      </c>
      <c r="K95" s="29">
        <f t="shared" ref="K95:K96" si="13">H95+J95</f>
        <v>182.33357000000035</v>
      </c>
      <c r="L95" s="21"/>
    </row>
    <row r="96" spans="1:12">
      <c r="A96" s="20">
        <v>43837</v>
      </c>
      <c r="B96" s="21" t="s">
        <v>28</v>
      </c>
      <c r="C96" s="22"/>
      <c r="D96" s="22"/>
      <c r="E96" s="22"/>
      <c r="F96" s="22"/>
      <c r="G96" s="22">
        <v>-12.95</v>
      </c>
      <c r="H96" s="22">
        <f t="shared" si="11"/>
        <v>121.72357000000038</v>
      </c>
      <c r="I96" s="3">
        <v>-12.95</v>
      </c>
      <c r="J96" s="3">
        <f t="shared" si="12"/>
        <v>34.70999999999998</v>
      </c>
      <c r="K96" s="29">
        <f t="shared" si="13"/>
        <v>156.43357000000037</v>
      </c>
      <c r="L96" s="21"/>
    </row>
    <row r="97" spans="1:12">
      <c r="A97" s="20">
        <v>43989</v>
      </c>
      <c r="B97" s="21" t="s">
        <v>26</v>
      </c>
      <c r="C97" s="22"/>
      <c r="D97" s="22"/>
      <c r="E97" s="22"/>
      <c r="F97" s="22"/>
      <c r="G97" s="22">
        <v>-12.95</v>
      </c>
      <c r="H97" s="22">
        <f>H94+F97+G97</f>
        <v>134.67357000000038</v>
      </c>
      <c r="I97" s="3"/>
      <c r="J97" s="3">
        <f t="shared" si="12"/>
        <v>34.70999999999998</v>
      </c>
      <c r="K97" s="29">
        <f t="shared" ref="K97:K104" si="14">H97+J97</f>
        <v>169.38357000000036</v>
      </c>
      <c r="L97" s="21"/>
    </row>
    <row r="98" spans="1:12">
      <c r="A98" s="20">
        <v>43989</v>
      </c>
      <c r="B98" s="21" t="s">
        <v>27</v>
      </c>
      <c r="C98" s="22"/>
      <c r="D98" s="22"/>
      <c r="E98" s="22"/>
      <c r="F98" s="22"/>
      <c r="G98" s="22">
        <v>-12.95</v>
      </c>
      <c r="H98" s="22">
        <f t="shared" ref="H98:H104" si="15">H97+F98+G98</f>
        <v>121.72357000000038</v>
      </c>
      <c r="I98" s="3"/>
      <c r="J98" s="3">
        <f t="shared" si="12"/>
        <v>34.70999999999998</v>
      </c>
      <c r="K98" s="29">
        <f t="shared" si="14"/>
        <v>156.43357000000037</v>
      </c>
      <c r="L98" s="21"/>
    </row>
    <row r="99" spans="1:12">
      <c r="A99" s="20">
        <v>43989</v>
      </c>
      <c r="B99" s="21" t="s">
        <v>23</v>
      </c>
      <c r="C99" s="22"/>
      <c r="D99" s="22"/>
      <c r="E99" s="22"/>
      <c r="F99" s="22"/>
      <c r="G99" s="22">
        <v>-12.95</v>
      </c>
      <c r="H99" s="22">
        <f t="shared" si="15"/>
        <v>108.77357000000038</v>
      </c>
      <c r="I99" s="3"/>
      <c r="J99" s="3">
        <f t="shared" si="12"/>
        <v>34.70999999999998</v>
      </c>
      <c r="K99" s="29">
        <f t="shared" si="14"/>
        <v>143.48357000000036</v>
      </c>
      <c r="L99" s="21"/>
    </row>
    <row r="100" spans="1:12">
      <c r="A100" s="20">
        <v>44053</v>
      </c>
      <c r="B100" s="21" t="s">
        <v>24</v>
      </c>
      <c r="C100" s="22"/>
      <c r="D100" s="22"/>
      <c r="E100" s="22"/>
      <c r="F100" s="22"/>
      <c r="G100" s="22">
        <v>-12.95</v>
      </c>
      <c r="H100" s="22">
        <f t="shared" si="15"/>
        <v>95.823570000000373</v>
      </c>
      <c r="I100" s="3"/>
      <c r="J100" s="3">
        <f t="shared" si="12"/>
        <v>34.70999999999998</v>
      </c>
      <c r="K100" s="29">
        <f t="shared" si="14"/>
        <v>130.53357000000034</v>
      </c>
      <c r="L100" s="21"/>
    </row>
    <row r="101" spans="1:12">
      <c r="A101" s="20">
        <v>44174</v>
      </c>
      <c r="B101" s="21" t="s">
        <v>18</v>
      </c>
      <c r="C101" s="22"/>
      <c r="D101" s="22"/>
      <c r="E101" s="22"/>
      <c r="F101" s="22"/>
      <c r="G101" s="22">
        <v>-12.95</v>
      </c>
      <c r="H101" s="22">
        <f t="shared" si="15"/>
        <v>82.87357000000037</v>
      </c>
      <c r="I101" s="3"/>
      <c r="J101" s="3">
        <f>J99+I101</f>
        <v>34.70999999999998</v>
      </c>
      <c r="K101" s="29">
        <f t="shared" si="14"/>
        <v>117.58357000000035</v>
      </c>
      <c r="L101" s="26"/>
    </row>
    <row r="102" spans="1:12">
      <c r="A102" s="20">
        <v>44175</v>
      </c>
      <c r="B102" s="21" t="s">
        <v>30</v>
      </c>
      <c r="C102" s="22">
        <v>90</v>
      </c>
      <c r="D102" s="22">
        <f>C102*0.029+0.3</f>
        <v>2.91</v>
      </c>
      <c r="E102" s="22">
        <f>C102-D102</f>
        <v>87.09</v>
      </c>
      <c r="F102" s="22">
        <f>E102-I102</f>
        <v>72.09</v>
      </c>
      <c r="G102" s="22"/>
      <c r="H102" s="22">
        <f t="shared" si="15"/>
        <v>154.96357000000037</v>
      </c>
      <c r="I102" s="3">
        <v>15</v>
      </c>
      <c r="J102" s="3">
        <f t="shared" ref="J102:J107" si="16">J101+I102</f>
        <v>49.70999999999998</v>
      </c>
      <c r="K102" s="29">
        <f t="shared" si="14"/>
        <v>204.67357000000035</v>
      </c>
      <c r="L102" s="21"/>
    </row>
    <row r="103" spans="1:12">
      <c r="A103" s="20">
        <v>44204</v>
      </c>
      <c r="B103" s="21" t="s">
        <v>19</v>
      </c>
      <c r="C103" s="22"/>
      <c r="D103" s="22"/>
      <c r="E103" s="22"/>
      <c r="F103" s="22"/>
      <c r="G103" s="22">
        <v>-12.95</v>
      </c>
      <c r="H103" s="22">
        <f t="shared" si="15"/>
        <v>142.01357000000039</v>
      </c>
      <c r="I103" s="3">
        <v>-12.95</v>
      </c>
      <c r="J103" s="3">
        <f t="shared" si="16"/>
        <v>36.759999999999977</v>
      </c>
      <c r="K103" s="29">
        <f t="shared" si="14"/>
        <v>178.77357000000035</v>
      </c>
      <c r="L103" s="21"/>
    </row>
    <row r="104" spans="1:12">
      <c r="A104" s="20">
        <v>44204</v>
      </c>
      <c r="B104" s="21" t="s">
        <v>28</v>
      </c>
      <c r="C104" s="22"/>
      <c r="D104" s="22"/>
      <c r="E104" s="22"/>
      <c r="F104" s="22"/>
      <c r="G104" s="22">
        <v>-12.95</v>
      </c>
      <c r="H104" s="22">
        <f t="shared" si="15"/>
        <v>129.0635700000004</v>
      </c>
      <c r="I104" s="3">
        <v>-12.95</v>
      </c>
      <c r="J104" s="3">
        <f t="shared" si="16"/>
        <v>23.809999999999977</v>
      </c>
      <c r="K104" s="29">
        <f t="shared" si="14"/>
        <v>152.87357000000037</v>
      </c>
      <c r="L104" s="21"/>
    </row>
    <row r="105" spans="1:12">
      <c r="A105" s="20">
        <v>44204</v>
      </c>
      <c r="B105" s="21" t="s">
        <v>26</v>
      </c>
      <c r="C105" s="22"/>
      <c r="D105" s="22"/>
      <c r="E105" s="22"/>
      <c r="F105" s="22"/>
      <c r="G105" s="22">
        <v>-12.95</v>
      </c>
      <c r="H105" s="22">
        <f>H102+F105+G105</f>
        <v>142.01357000000039</v>
      </c>
      <c r="I105" s="3"/>
      <c r="J105" s="3">
        <f t="shared" si="16"/>
        <v>23.809999999999977</v>
      </c>
      <c r="K105" s="29">
        <f t="shared" ref="K105:K110" si="17">H105+J105</f>
        <v>165.82357000000036</v>
      </c>
      <c r="L105" s="21"/>
    </row>
    <row r="106" spans="1:12">
      <c r="A106" s="20">
        <v>44204</v>
      </c>
      <c r="B106" s="21" t="s">
        <v>27</v>
      </c>
      <c r="C106" s="22"/>
      <c r="D106" s="22"/>
      <c r="E106" s="22"/>
      <c r="F106" s="22"/>
      <c r="G106" s="22">
        <v>-12.95</v>
      </c>
      <c r="H106" s="22">
        <f t="shared" ref="H106:H110" si="18">H105+F106+G106</f>
        <v>129.0635700000004</v>
      </c>
      <c r="I106" s="3"/>
      <c r="J106" s="3">
        <f t="shared" si="16"/>
        <v>23.809999999999977</v>
      </c>
      <c r="K106" s="29">
        <f t="shared" si="17"/>
        <v>152.87357000000037</v>
      </c>
      <c r="L106" s="21"/>
    </row>
    <row r="107" spans="1:12">
      <c r="A107" s="20">
        <v>44204</v>
      </c>
      <c r="B107" s="21" t="s">
        <v>23</v>
      </c>
      <c r="C107" s="22"/>
      <c r="D107" s="22"/>
      <c r="E107" s="22"/>
      <c r="F107" s="22"/>
      <c r="G107" s="22">
        <v>-12.95</v>
      </c>
      <c r="H107" s="22">
        <f t="shared" si="18"/>
        <v>116.11357000000039</v>
      </c>
      <c r="I107" s="3"/>
      <c r="J107" s="3">
        <f t="shared" si="16"/>
        <v>23.809999999999977</v>
      </c>
      <c r="K107" s="29">
        <f t="shared" si="17"/>
        <v>139.92357000000038</v>
      </c>
      <c r="L107" s="21"/>
    </row>
    <row r="108" spans="1:12">
      <c r="A108" s="20">
        <v>44212</v>
      </c>
      <c r="B108" s="21" t="s">
        <v>30</v>
      </c>
      <c r="C108" s="22">
        <v>50</v>
      </c>
      <c r="D108" s="22">
        <f>C108*0.029+0.3</f>
        <v>1.7500000000000002</v>
      </c>
      <c r="E108" s="22">
        <f>C108-D108</f>
        <v>48.25</v>
      </c>
      <c r="F108" s="22">
        <f>E108-I108</f>
        <v>33.25</v>
      </c>
      <c r="G108" s="22"/>
      <c r="H108" s="22">
        <f t="shared" si="18"/>
        <v>149.36357000000038</v>
      </c>
      <c r="I108" s="3">
        <v>15</v>
      </c>
      <c r="J108" s="3">
        <f t="shared" ref="J108:J127" si="19">J107+I108</f>
        <v>38.809999999999974</v>
      </c>
      <c r="K108" s="29">
        <f t="shared" si="17"/>
        <v>188.17357000000035</v>
      </c>
      <c r="L108" s="21"/>
    </row>
    <row r="109" spans="1:12">
      <c r="A109" s="20">
        <v>44568</v>
      </c>
      <c r="B109" s="21" t="s">
        <v>19</v>
      </c>
      <c r="C109" s="22"/>
      <c r="D109" s="22"/>
      <c r="E109" s="22"/>
      <c r="F109" s="22"/>
      <c r="G109" s="22">
        <v>-12.95</v>
      </c>
      <c r="H109" s="22">
        <f t="shared" si="18"/>
        <v>136.41357000000039</v>
      </c>
      <c r="I109" s="3">
        <v>-12.95</v>
      </c>
      <c r="J109" s="3">
        <f t="shared" si="19"/>
        <v>25.859999999999975</v>
      </c>
      <c r="K109" s="29">
        <f t="shared" si="17"/>
        <v>162.27357000000038</v>
      </c>
      <c r="L109" s="21"/>
    </row>
    <row r="110" spans="1:12">
      <c r="A110" s="20">
        <v>44568</v>
      </c>
      <c r="B110" s="21" t="s">
        <v>28</v>
      </c>
      <c r="C110" s="22"/>
      <c r="D110" s="22"/>
      <c r="E110" s="22"/>
      <c r="F110" s="22"/>
      <c r="G110" s="22">
        <v>-12.95</v>
      </c>
      <c r="H110" s="22">
        <f t="shared" si="18"/>
        <v>123.46357000000039</v>
      </c>
      <c r="I110" s="3">
        <v>-12.95</v>
      </c>
      <c r="J110" s="3">
        <f t="shared" si="19"/>
        <v>12.909999999999975</v>
      </c>
      <c r="K110" s="29">
        <f t="shared" si="17"/>
        <v>136.37357000000037</v>
      </c>
      <c r="L110" s="21"/>
    </row>
    <row r="111" spans="1:12">
      <c r="A111" s="20">
        <v>44568</v>
      </c>
      <c r="B111" s="21" t="s">
        <v>26</v>
      </c>
      <c r="C111" s="22"/>
      <c r="D111" s="22"/>
      <c r="E111" s="22"/>
      <c r="F111" s="22"/>
      <c r="G111" s="22">
        <v>-12.95</v>
      </c>
      <c r="H111" s="22">
        <f>H108+F111+G111</f>
        <v>136.41357000000039</v>
      </c>
      <c r="I111" s="3"/>
      <c r="J111" s="3">
        <f t="shared" si="19"/>
        <v>12.909999999999975</v>
      </c>
      <c r="K111" s="29">
        <f t="shared" ref="K111:K114" si="20">H111+J111</f>
        <v>149.32357000000036</v>
      </c>
      <c r="L111" s="21"/>
    </row>
    <row r="112" spans="1:12">
      <c r="A112" s="20">
        <v>44568</v>
      </c>
      <c r="B112" s="21" t="s">
        <v>27</v>
      </c>
      <c r="C112" s="22"/>
      <c r="D112" s="22"/>
      <c r="E112" s="22"/>
      <c r="F112" s="22"/>
      <c r="G112" s="22">
        <v>-12.95</v>
      </c>
      <c r="H112" s="22">
        <f t="shared" ref="H112:H114" si="21">H111+F112+G112</f>
        <v>123.46357000000039</v>
      </c>
      <c r="I112" s="3"/>
      <c r="J112" s="3">
        <f t="shared" si="19"/>
        <v>12.909999999999975</v>
      </c>
      <c r="K112" s="29">
        <f t="shared" si="20"/>
        <v>136.37357000000037</v>
      </c>
      <c r="L112" s="21"/>
    </row>
    <row r="113" spans="1:13">
      <c r="A113" s="20">
        <v>44568</v>
      </c>
      <c r="B113" s="21" t="s">
        <v>23</v>
      </c>
      <c r="C113" s="22"/>
      <c r="D113" s="22"/>
      <c r="E113" s="22"/>
      <c r="F113" s="22"/>
      <c r="G113" s="22">
        <v>-12.95</v>
      </c>
      <c r="H113" s="22">
        <f t="shared" si="21"/>
        <v>110.51357000000039</v>
      </c>
      <c r="I113" s="3"/>
      <c r="J113" s="3">
        <f t="shared" si="19"/>
        <v>12.909999999999975</v>
      </c>
      <c r="K113" s="29">
        <f t="shared" si="20"/>
        <v>123.42357000000035</v>
      </c>
      <c r="L113" s="21"/>
    </row>
    <row r="114" spans="1:13">
      <c r="A114" s="20">
        <v>44886</v>
      </c>
      <c r="B114" s="21" t="s">
        <v>30</v>
      </c>
      <c r="C114" s="22">
        <v>100</v>
      </c>
      <c r="D114" s="22">
        <v>4.84</v>
      </c>
      <c r="E114" s="22">
        <f>C114-D114</f>
        <v>95.16</v>
      </c>
      <c r="F114" s="22">
        <f>E114-I114</f>
        <v>80.16</v>
      </c>
      <c r="G114" s="22"/>
      <c r="H114" s="22">
        <f t="shared" si="21"/>
        <v>190.67357000000038</v>
      </c>
      <c r="I114" s="3">
        <v>15</v>
      </c>
      <c r="J114" s="3">
        <f t="shared" si="19"/>
        <v>27.909999999999975</v>
      </c>
      <c r="K114" s="29">
        <f t="shared" si="20"/>
        <v>218.58357000000035</v>
      </c>
      <c r="L114" s="21"/>
    </row>
    <row r="115" spans="1:13">
      <c r="A115" s="20">
        <v>44904</v>
      </c>
      <c r="B115" s="21" t="s">
        <v>35</v>
      </c>
      <c r="C115" s="22"/>
      <c r="D115" s="22"/>
      <c r="E115" s="22"/>
      <c r="F115" s="22"/>
      <c r="G115" s="22">
        <v>-12.95</v>
      </c>
      <c r="H115" s="22">
        <f t="shared" ref="H115:H117" si="22">H114+F115+G115</f>
        <v>177.72357000000039</v>
      </c>
      <c r="I115" s="3"/>
      <c r="J115" s="3">
        <f t="shared" si="19"/>
        <v>27.909999999999975</v>
      </c>
      <c r="K115" s="29">
        <f t="shared" ref="K115:K117" si="23">H115+J115</f>
        <v>205.63357000000036</v>
      </c>
      <c r="L115" s="21"/>
    </row>
    <row r="116" spans="1:13">
      <c r="A116" s="20">
        <v>44904</v>
      </c>
      <c r="B116" s="21" t="s">
        <v>18</v>
      </c>
      <c r="C116" s="22"/>
      <c r="D116" s="22"/>
      <c r="E116" s="22"/>
      <c r="F116" s="22"/>
      <c r="G116" s="22">
        <v>-12.95</v>
      </c>
      <c r="H116" s="22">
        <f t="shared" si="22"/>
        <v>164.7735700000004</v>
      </c>
      <c r="I116" s="3"/>
      <c r="J116" s="3">
        <f t="shared" si="19"/>
        <v>27.909999999999975</v>
      </c>
      <c r="K116" s="29">
        <f t="shared" si="23"/>
        <v>192.68357000000037</v>
      </c>
      <c r="L116" s="26"/>
    </row>
    <row r="117" spans="1:13">
      <c r="A117" s="20">
        <v>44927</v>
      </c>
      <c r="B117" s="21" t="s">
        <v>30</v>
      </c>
      <c r="C117" s="22">
        <v>150</v>
      </c>
      <c r="D117" s="22">
        <v>5.73</v>
      </c>
      <c r="E117" s="22">
        <f>C117-D117</f>
        <v>144.27000000000001</v>
      </c>
      <c r="F117" s="22">
        <f>E117-I117</f>
        <v>94.27000000000001</v>
      </c>
      <c r="G117" s="22"/>
      <c r="H117" s="22">
        <f t="shared" si="22"/>
        <v>259.04357000000039</v>
      </c>
      <c r="I117" s="3">
        <v>50</v>
      </c>
      <c r="J117" s="3">
        <f t="shared" si="19"/>
        <v>77.909999999999968</v>
      </c>
      <c r="K117" s="29">
        <f t="shared" si="23"/>
        <v>336.95357000000035</v>
      </c>
      <c r="L117" s="21"/>
    </row>
    <row r="118" spans="1:13">
      <c r="A118" s="20">
        <v>44933</v>
      </c>
      <c r="B118" s="21" t="s">
        <v>18</v>
      </c>
      <c r="C118" s="22"/>
      <c r="D118" s="22"/>
      <c r="E118" s="22"/>
      <c r="F118" s="22"/>
      <c r="G118" s="22">
        <v>-12.95</v>
      </c>
      <c r="H118" s="22">
        <f t="shared" ref="H118:H122" si="24">H117+F118+G118</f>
        <v>246.0935700000004</v>
      </c>
      <c r="I118" s="3"/>
      <c r="J118" s="3">
        <f t="shared" si="19"/>
        <v>77.909999999999968</v>
      </c>
      <c r="K118" s="29">
        <f t="shared" ref="K118:K122" si="25">H118+J118</f>
        <v>324.00357000000037</v>
      </c>
      <c r="L118" s="26"/>
    </row>
    <row r="119" spans="1:13">
      <c r="A119" s="20">
        <v>44933</v>
      </c>
      <c r="B119" s="21" t="s">
        <v>28</v>
      </c>
      <c r="C119" s="22"/>
      <c r="D119" s="22"/>
      <c r="E119" s="22"/>
      <c r="F119" s="22"/>
      <c r="G119" s="22"/>
      <c r="H119" s="22">
        <f t="shared" si="24"/>
        <v>246.0935700000004</v>
      </c>
      <c r="I119" s="3">
        <v>-12.95</v>
      </c>
      <c r="J119" s="3">
        <f t="shared" si="19"/>
        <v>64.959999999999965</v>
      </c>
      <c r="K119" s="29">
        <f t="shared" si="25"/>
        <v>311.05357000000038</v>
      </c>
      <c r="L119" s="21"/>
    </row>
    <row r="120" spans="1:13">
      <c r="A120" s="20">
        <v>44933</v>
      </c>
      <c r="B120" s="21" t="s">
        <v>19</v>
      </c>
      <c r="C120" s="22"/>
      <c r="D120" s="22"/>
      <c r="E120" s="22"/>
      <c r="F120" s="22"/>
      <c r="G120" s="22"/>
      <c r="H120" s="22">
        <f t="shared" si="24"/>
        <v>246.0935700000004</v>
      </c>
      <c r="I120" s="3">
        <v>-12.95</v>
      </c>
      <c r="J120" s="3">
        <f t="shared" si="19"/>
        <v>52.009999999999962</v>
      </c>
      <c r="K120" s="29">
        <f t="shared" si="25"/>
        <v>298.10357000000033</v>
      </c>
      <c r="L120" s="21"/>
    </row>
    <row r="121" spans="1:13">
      <c r="A121" s="20">
        <v>44933</v>
      </c>
      <c r="B121" s="21" t="s">
        <v>27</v>
      </c>
      <c r="C121" s="22"/>
      <c r="D121" s="22"/>
      <c r="E121" s="22"/>
      <c r="F121" s="22"/>
      <c r="G121" s="22">
        <v>-13.95</v>
      </c>
      <c r="H121" s="22">
        <f t="shared" si="24"/>
        <v>232.14357000000041</v>
      </c>
      <c r="I121" s="3"/>
      <c r="J121" s="3">
        <f t="shared" si="19"/>
        <v>52.009999999999962</v>
      </c>
      <c r="K121" s="29">
        <f t="shared" si="25"/>
        <v>284.1535700000004</v>
      </c>
      <c r="L121" s="21"/>
    </row>
    <row r="122" spans="1:13">
      <c r="A122" s="20">
        <v>45262</v>
      </c>
      <c r="B122" s="21" t="s">
        <v>35</v>
      </c>
      <c r="C122" s="22"/>
      <c r="D122" s="22"/>
      <c r="E122" s="22"/>
      <c r="F122" s="22"/>
      <c r="G122" s="22">
        <v>-13.95</v>
      </c>
      <c r="H122" s="22">
        <f t="shared" si="24"/>
        <v>218.19357000000042</v>
      </c>
      <c r="I122" s="3"/>
      <c r="J122" s="3">
        <f t="shared" si="19"/>
        <v>52.009999999999962</v>
      </c>
      <c r="K122" s="29">
        <f t="shared" si="25"/>
        <v>270.20357000000035</v>
      </c>
      <c r="L122" s="21"/>
    </row>
    <row r="123" spans="1:13">
      <c r="A123" s="20">
        <v>45262</v>
      </c>
      <c r="B123" s="21" t="s">
        <v>18</v>
      </c>
      <c r="C123" s="22"/>
      <c r="D123" s="22"/>
      <c r="E123" s="22"/>
      <c r="F123" s="22"/>
      <c r="G123" s="22">
        <v>-13.95</v>
      </c>
      <c r="H123" s="22">
        <f t="shared" ref="H123:H127" si="26">H122+F123+G123</f>
        <v>204.24357000000043</v>
      </c>
      <c r="I123" s="3"/>
      <c r="J123" s="3">
        <f t="shared" si="19"/>
        <v>52.009999999999962</v>
      </c>
      <c r="K123" s="29">
        <f t="shared" ref="K123:K127" si="27">H123+J123</f>
        <v>256.25357000000042</v>
      </c>
      <c r="L123" s="26"/>
    </row>
    <row r="124" spans="1:13">
      <c r="A124" s="20">
        <v>45298</v>
      </c>
      <c r="B124" s="21" t="s">
        <v>18</v>
      </c>
      <c r="C124" s="22"/>
      <c r="D124" s="22"/>
      <c r="E124" s="22"/>
      <c r="F124" s="22"/>
      <c r="G124" s="22">
        <v>-13.95</v>
      </c>
      <c r="H124" s="22">
        <f t="shared" si="26"/>
        <v>190.29357000000044</v>
      </c>
      <c r="I124" s="3"/>
      <c r="J124" s="3">
        <f t="shared" si="19"/>
        <v>52.009999999999962</v>
      </c>
      <c r="K124" s="29">
        <f t="shared" si="27"/>
        <v>242.30357000000041</v>
      </c>
      <c r="L124" s="26"/>
    </row>
    <row r="125" spans="1:13">
      <c r="A125" s="20">
        <v>45298</v>
      </c>
      <c r="B125" s="21" t="s">
        <v>28</v>
      </c>
      <c r="C125" s="22"/>
      <c r="D125" s="22"/>
      <c r="E125" s="22"/>
      <c r="F125" s="22"/>
      <c r="G125" s="22"/>
      <c r="H125" s="22">
        <f t="shared" si="26"/>
        <v>190.29357000000044</v>
      </c>
      <c r="I125" s="3">
        <v>-13.95</v>
      </c>
      <c r="J125" s="3">
        <f t="shared" si="19"/>
        <v>38.05999999999996</v>
      </c>
      <c r="K125" s="29">
        <f t="shared" si="27"/>
        <v>228.35357000000039</v>
      </c>
      <c r="L125" s="21"/>
    </row>
    <row r="126" spans="1:13">
      <c r="A126" s="20">
        <v>45298</v>
      </c>
      <c r="B126" s="21" t="s">
        <v>19</v>
      </c>
      <c r="C126" s="22"/>
      <c r="D126" s="22"/>
      <c r="E126" s="22"/>
      <c r="F126" s="22"/>
      <c r="G126" s="22"/>
      <c r="H126" s="22">
        <f t="shared" si="26"/>
        <v>190.29357000000044</v>
      </c>
      <c r="I126" s="3">
        <v>-13.95</v>
      </c>
      <c r="J126" s="3">
        <f t="shared" si="19"/>
        <v>24.10999999999996</v>
      </c>
      <c r="K126" s="29">
        <f t="shared" si="27"/>
        <v>214.4035700000004</v>
      </c>
      <c r="L126" s="21"/>
    </row>
    <row r="127" spans="1:13">
      <c r="A127" s="20">
        <v>45347</v>
      </c>
      <c r="B127" s="21" t="s">
        <v>30</v>
      </c>
      <c r="C127" s="22">
        <v>100</v>
      </c>
      <c r="D127" s="22">
        <v>3.38</v>
      </c>
      <c r="E127" s="22">
        <f>C127-D127</f>
        <v>96.62</v>
      </c>
      <c r="F127" s="22">
        <f>E127-I127</f>
        <v>81.62</v>
      </c>
      <c r="G127" s="22"/>
      <c r="H127" s="22">
        <f t="shared" si="26"/>
        <v>271.91357000000045</v>
      </c>
      <c r="I127" s="3">
        <v>15</v>
      </c>
      <c r="J127" s="3">
        <f t="shared" si="19"/>
        <v>39.109999999999957</v>
      </c>
      <c r="K127" s="29">
        <f t="shared" si="27"/>
        <v>311.0235700000004</v>
      </c>
      <c r="L127" s="21"/>
      <c r="M127" s="12"/>
    </row>
  </sheetData>
  <mergeCells count="1">
    <mergeCell ref="A1:H1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Trishah</dc:creator>
  <cp:lastModifiedBy>Trishah Woolley M.A.</cp:lastModifiedBy>
  <dcterms:created xsi:type="dcterms:W3CDTF">2012-01-03T22:41:34Z</dcterms:created>
  <dcterms:modified xsi:type="dcterms:W3CDTF">2024-02-27T22:05:37Z</dcterms:modified>
</cp:coreProperties>
</file>